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mc:AlternateContent xmlns:mc="http://schemas.openxmlformats.org/markup-compatibility/2006">
    <mc:Choice Requires="x15">
      <x15ac:absPath xmlns:x15ac="http://schemas.microsoft.com/office/spreadsheetml/2010/11/ac" url="W:\G2\Nachhaltigkeit\international\c_Anfragen\12-07-01_UNEP\2025\"/>
    </mc:Choice>
  </mc:AlternateContent>
  <xr:revisionPtr revIDLastSave="0" documentId="13_ncr:1_{B0962737-A343-40F0-904E-9111CA06DC9D}" xr6:coauthVersionLast="36" xr6:coauthVersionMax="47" xr10:uidLastSave="{00000000-0000-0000-0000-000000000000}"/>
  <workbookProtection workbookAlgorithmName="SHA-512" workbookHashValue="Wm0w+KuwBnwV/3g4qsK8EOZIXMxDYvN+c3DwsCSdzcO79LBgGAuHHE+Dnh1UjNKmCeLfi7Ze/m3UyXKyTKvK2w==" workbookSaltValue="wDjTLw23Ko4dLpbYYpzNJA==" workbookSpinCount="100000" lockStructure="1"/>
  <bookViews>
    <workbookView xWindow="-120" yWindow="-120" windowWidth="29040" windowHeight="17160" firstSheet="1" activeTab="1" xr2:uid="{00000000-000D-0000-FFFF-FFFF00000000}"/>
  </bookViews>
  <sheets>
    <sheet name="Lists" sheetId="19" state="hidden" r:id="rId1"/>
    <sheet name="Instructions" sheetId="42" r:id="rId2"/>
    <sheet name="Contact details" sheetId="20" r:id="rId3"/>
    <sheet name="Questionnaire" sheetId="2" r:id="rId4"/>
    <sheet name="Supporting documents A1" sheetId="41" r:id="rId5"/>
  </sheets>
  <externalReferences>
    <externalReference r:id="rId6"/>
  </externalReferences>
  <calcPr calcId="191029"/>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112" i="2" l="1"/>
  <c r="H82" i="2"/>
  <c r="H99" i="2"/>
  <c r="H98" i="2"/>
  <c r="H97" i="2"/>
  <c r="H96" i="2"/>
  <c r="H95" i="2"/>
  <c r="H94" i="2"/>
  <c r="H111" i="2"/>
  <c r="H110" i="2"/>
  <c r="H109" i="2"/>
  <c r="H108" i="2"/>
  <c r="H107" i="2"/>
  <c r="H106" i="2"/>
  <c r="H105" i="2"/>
  <c r="H104" i="2"/>
  <c r="H103" i="2"/>
  <c r="H102" i="2"/>
  <c r="H101" i="2"/>
  <c r="H100" i="2"/>
  <c r="H93" i="2"/>
  <c r="H92" i="2"/>
  <c r="H91" i="2"/>
  <c r="H90" i="2"/>
  <c r="H89" i="2"/>
  <c r="H88" i="2"/>
  <c r="H87" i="2"/>
  <c r="H86" i="2"/>
  <c r="H85" i="2"/>
  <c r="H84" i="2"/>
  <c r="H83" i="2"/>
  <c r="AI2" i="19" a="1"/>
  <c r="AI2" i="19" l="1"/>
  <c r="D31" i="2"/>
  <c r="AF2" i="19" a="1"/>
  <c r="AF2" i="19" l="1"/>
  <c r="D22" i="2"/>
  <c r="D55" i="2" l="1"/>
  <c r="D78" i="2"/>
  <c r="D73" i="2"/>
  <c r="D66" i="2"/>
  <c r="D19" i="2"/>
  <c r="D23" i="2" l="1"/>
  <c r="D112" i="2" l="1"/>
  <c r="D114" i="2" l="1"/>
  <c r="H112" i="2"/>
  <c r="D79" i="2"/>
  <c r="D5" i="2" l="1"/>
  <c r="D67" i="2" l="1"/>
  <c r="D116" i="2" l="1"/>
  <c r="AI11" i="19"/>
  <c r="AI10" i="19"/>
  <c r="AI9" i="19"/>
  <c r="AI8" i="19"/>
  <c r="AI7" i="19"/>
  <c r="AI6" i="19"/>
  <c r="AI5" i="19"/>
  <c r="AI4" i="19"/>
  <c r="AI3" i="19"/>
  <c r="AF24" i="19"/>
  <c r="AF23" i="19"/>
  <c r="AF22" i="19"/>
  <c r="AF21" i="19"/>
  <c r="AF20" i="19"/>
  <c r="AF19" i="19"/>
  <c r="AF18" i="19"/>
  <c r="AF17" i="19"/>
  <c r="AF16" i="19"/>
  <c r="AF15" i="19"/>
  <c r="AF14" i="19"/>
  <c r="AF13" i="19"/>
  <c r="AF12" i="19"/>
  <c r="AF11" i="19"/>
  <c r="AF10" i="19"/>
  <c r="AF9" i="19"/>
  <c r="AF8" i="19"/>
  <c r="AF7" i="19"/>
  <c r="AF6" i="19"/>
  <c r="AF5" i="19"/>
  <c r="AF4" i="19"/>
  <c r="AF3"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tc={9E029AE4-2613-452A-B398-85051AD3498D}</author>
  </authors>
  <commentList>
    <comment ref="D50" authorId="0" shapeId="0" xr:uid="{00000000-0006-0000-0300-000002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Urban Waste collection</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<sst xmlns="http://schemas.openxmlformats.org/spreadsheetml/2006/main" count="824" uniqueCount="479">
  <si>
    <t>A</t>
  </si>
  <si>
    <t>B(a)1</t>
  </si>
  <si>
    <t>B(a)2-1</t>
  </si>
  <si>
    <t>B(a)2-2</t>
  </si>
  <si>
    <t>B(a)3-1</t>
  </si>
  <si>
    <t>B(a)3-2</t>
  </si>
  <si>
    <t>B(a) 4-1</t>
  </si>
  <si>
    <t>B(a) 4-2</t>
  </si>
  <si>
    <t>B(a)5</t>
  </si>
  <si>
    <t>B(a)6</t>
  </si>
  <si>
    <t>B(b)</t>
  </si>
  <si>
    <t>C</t>
  </si>
  <si>
    <t>D(a)</t>
  </si>
  <si>
    <t>D(a) TITLE</t>
  </si>
  <si>
    <t>D(a) values</t>
  </si>
  <si>
    <t>D(b) TITLE</t>
  </si>
  <si>
    <t>D(b) values</t>
  </si>
  <si>
    <t>D(c)</t>
  </si>
  <si>
    <t>E(a)-1</t>
  </si>
  <si>
    <t>E(a)-2</t>
  </si>
  <si>
    <t>E(a)-3</t>
  </si>
  <si>
    <t>E(b)-1</t>
  </si>
  <si>
    <t>E(b)-2</t>
  </si>
  <si>
    <t>E(b)-3</t>
  </si>
  <si>
    <t>LABELS</t>
  </si>
  <si>
    <t>Policies</t>
  </si>
  <si>
    <t>Legal Instruments</t>
  </si>
  <si>
    <t>D(4) supporting doc</t>
  </si>
  <si>
    <t>Not used</t>
  </si>
  <si>
    <t>D(b) not used</t>
  </si>
  <si>
    <t>YES</t>
  </si>
  <si>
    <t>Environmental considerations</t>
  </si>
  <si>
    <t>YES, sustainability requirements can be included in technical specifications</t>
  </si>
  <si>
    <t>YES, functional, output-based, and / or performance-based specifications can be used</t>
  </si>
  <si>
    <t>YES, sustainability requirements can  be specified as pre-qualification / selection criteria</t>
  </si>
  <si>
    <t>YES, sustainability requirements can  be specified as exclusion criteria</t>
  </si>
  <si>
    <t>YES, contract award can be based on such approaches / criteria</t>
  </si>
  <si>
    <t>YES, life-cycle costing can be used</t>
  </si>
  <si>
    <t>YES, contract performance clauses can specify sustainability requirements</t>
  </si>
  <si>
    <t>YES, compliance with sustainability requirements is controlled during performance of contracts</t>
  </si>
  <si>
    <t>YES, it is MANDATORY to procure sustainable products/services at least for some categories</t>
  </si>
  <si>
    <t>o Appliances (commercial and residential appliances, such as clothes washers, ovens, refrigerators, etc.)
o Building interior products (carpeting, wallboards, paint and stains, etc.)
o Healthcare, biomedical equipment and supplies
o Building management and maintenance
o Cleaning products, janitorial and laundry services
o Construction materials and services (including concrete, insulation materials, etc.)
o Doors and windows
o Electricity acquisition and Renewable energy
o Food, catering services and vending machines
o Furniture
o Heating, venting and cooling products
o Landscaping and park services
o Lighting products and equipment (incl. lamp bulbs, indoor and outdoor lighting).
o Meeting and conference services
o Office electronics (incl. computers, monitors and imaging equipment) and electronic equipment leasing
o Office supplies (non-paper supplies)
o Paper and paper products
o Road Design, Construction and Maintenance
o Shipping, Packaging &amp; Packing Supplies
o Textiles (including workwear)
o Transportation services and vehicles (including fleet maintenance)
o Urban Waste collection
o Waste water infrastructure
o Water-using products/ plumbing systems</t>
  </si>
  <si>
    <t>o Appliances</t>
  </si>
  <si>
    <t>o  Protecting against human rights abuses (for example, discrimination, unsafe working conditions child labour, forced labour, and human trafficking).
It is advised to refer to the UN Guiding Principles for Business and Human Rights in the definition of such considerations.
o  Protecting and promoting groups at risk (for example, minorities, indigenous people, persons with disabilities, migrant workers) through social inclusion, which may include employment opportunities.
o  Promoting compliance with ILO standards and decent work
o  Promoting transparency and accountability and combatting corruption
o  Promoting SMEs
o  Promoting fair trade (for example, by ensuring fair living wages for those along the supply chain)
o  Promoting gender equality (for example, through the promotion of women-led businesses, or requiring a certain percentage of women in the workplace)
o  Promoting opportunities for social economy enterprises (NGOs, etc.)
o  Promoting Responsible Business Conduct among  suppliers (governments may refer to the OECD Guidelines for Multinational Enterprises when defining these).
o  Promoting inclusive and equitable quality education, and lifelong learning opportunities for all (such as apprenticeship or training opportunities)</t>
  </si>
  <si>
    <t>o  Protecting against human rights abuses  (for example, discrimination, unsafe working conditions child labour, forced labour, and human trafficking)</t>
  </si>
  <si>
    <t>YES, a risk-assessment analysis has been conducted prior to the selection of categories</t>
  </si>
  <si>
    <t>YES, progress of SPP Action plan / policy is monitored</t>
  </si>
  <si>
    <t>YES, a specific target has been set</t>
  </si>
  <si>
    <t>YES, target achievement is monitored</t>
  </si>
  <si>
    <t>YES, number and /or value of "sustainable" contracts is monitored</t>
  </si>
  <si>
    <t>YES, sustainability outcome(s) are monitored</t>
  </si>
  <si>
    <t>NO monitoring</t>
  </si>
  <si>
    <t>Bio-based</t>
  </si>
  <si>
    <t>SPP policy/strategy</t>
  </si>
  <si>
    <t>Specific act promoting SPP</t>
  </si>
  <si>
    <t>environmental</t>
  </si>
  <si>
    <t>NO</t>
  </si>
  <si>
    <t>Social considerations</t>
  </si>
  <si>
    <t>YES, type I labels or sustainability standards can be used as reference</t>
  </si>
  <si>
    <t>NO, those cannot be used as criteria</t>
  </si>
  <si>
    <t>NO, it is not possible</t>
  </si>
  <si>
    <t>NO, contract award cannot be based on such approaches/ criteria</t>
  </si>
  <si>
    <t>NO, life-cycle costing cannot be used</t>
  </si>
  <si>
    <t>NO, contract performance clauses cannot specify sustainability requirements</t>
  </si>
  <si>
    <t>NO, compliance with sustainability requirements is NOT controlled during performance of contracts</t>
  </si>
  <si>
    <t>NO, it is NOT mandatory (only possible) to procure sustainable products/services</t>
  </si>
  <si>
    <t>o Building interior products (carpeting, wallboards, paint and stains, etc.)</t>
  </si>
  <si>
    <t>o  Protecting and promoting groups at risk (for example, minorities, indigenous people, persons with disabilities, migrant workers) through social inclusion, which may include employment opportunities.</t>
  </si>
  <si>
    <t>NO, no risk-assessment analysis has been conducted</t>
  </si>
  <si>
    <t>Monitoring via surveys, self-assessment, or traditional reporting to management</t>
  </si>
  <si>
    <t>Energy-saving</t>
  </si>
  <si>
    <t>SPP action plan/road map</t>
  </si>
  <si>
    <t>Decree/order promoting SPP</t>
  </si>
  <si>
    <t>social</t>
  </si>
  <si>
    <t>Environmental and social considerations</t>
  </si>
  <si>
    <t>YES, both means are possible</t>
  </si>
  <si>
    <t>o Building management and maintenance</t>
  </si>
  <si>
    <t>o  Promoting compliance with ILO standards and decent work</t>
  </si>
  <si>
    <t>Monitoring via internal/external audit</t>
  </si>
  <si>
    <t>Organic cotton/fabric</t>
  </si>
  <si>
    <t>SPP promoted in national procurement strategy</t>
  </si>
  <si>
    <t>Resolution/circular promoting SPP</t>
  </si>
  <si>
    <t>environmental and social</t>
  </si>
  <si>
    <t>None of those listed</t>
  </si>
  <si>
    <t>NO, such criteria, standards, or labels cannot be used</t>
  </si>
  <si>
    <t>o Cleaning products, janitorial and laundry services</t>
  </si>
  <si>
    <t>o  Promoting transparency and accountability and combatting corruption</t>
  </si>
  <si>
    <t>Monitoring via an information system</t>
  </si>
  <si>
    <t>Organically-grown food</t>
  </si>
  <si>
    <t>SPP promoted in overarching strategy</t>
  </si>
  <si>
    <t>SPP provisions in procurement law/act</t>
  </si>
  <si>
    <t>o Construction materials and services (including concrete, insulation materials, etc.)</t>
  </si>
  <si>
    <t>o  Promoting SMEs</t>
  </si>
  <si>
    <t>Monitoring via an elaborate e-procurement platform</t>
  </si>
  <si>
    <t>Sustainably-sourced paper</t>
  </si>
  <si>
    <t>Other</t>
  </si>
  <si>
    <t>SPP provisions in procurement regulations/rules/code</t>
  </si>
  <si>
    <t>o Doors and windows</t>
  </si>
  <si>
    <t>o  Promoting fair trade (for example, by ensuring fair living wages for those along the supply chain)</t>
  </si>
  <si>
    <t>Sustainably-sourced timber</t>
  </si>
  <si>
    <t>SPP provisions in overarching law (such as environmental law)</t>
  </si>
  <si>
    <t>o Electricity acquisition and Renewable energy</t>
  </si>
  <si>
    <t>o  Promoting gender equality (for example, through the promotion of women-led businesses, or requiring a certain percentage of women in the workplace)</t>
  </si>
  <si>
    <t>Other label (please specify in the next column)</t>
  </si>
  <si>
    <t>o Food, catering services and vending machines</t>
  </si>
  <si>
    <t>o  Promoting opportunities for social economy enterprises (NGOs, etc.)</t>
  </si>
  <si>
    <t>o Furniture</t>
  </si>
  <si>
    <t>o  Promoting Responsible Business Conduct among suppliers</t>
  </si>
  <si>
    <t>o Healthcare, biomedical equipment and supplies</t>
  </si>
  <si>
    <t>o  Promoting inclusive and equitable quality education, and lifelong learning opportunities for all (such as apprenticeship or training opportunities)</t>
  </si>
  <si>
    <t>o Heating, venting and cooling products</t>
  </si>
  <si>
    <t>o  Promoting youth employment and training</t>
  </si>
  <si>
    <t>o Landscaping and park services</t>
  </si>
  <si>
    <t>o Lighting products and equipment (incl. lamp bulbs, indoor and outdoor lighting).</t>
  </si>
  <si>
    <t>o Meeting and conference services</t>
  </si>
  <si>
    <t>o Office electronics (incl. computers, monitors and imaging equipment) and electronic equipment leasing</t>
  </si>
  <si>
    <t>o (Non-paper) Office supplies</t>
  </si>
  <si>
    <t xml:space="preserve">o Office supplies (non-paper) </t>
  </si>
  <si>
    <t>o Paper and paper products</t>
  </si>
  <si>
    <t>o Road Design, Construction and Maintenance</t>
  </si>
  <si>
    <t>o Shipping, Packaging &amp; Packing Supplies</t>
  </si>
  <si>
    <t>o Textiles (including workwear)</t>
  </si>
  <si>
    <t>o Transportation services and vehicles (including fleet maintenance)</t>
  </si>
  <si>
    <t>o Urban Waste collection</t>
  </si>
  <si>
    <t>o Waste water infrastructure</t>
  </si>
  <si>
    <t>o Water-using products/ plumbing systems</t>
  </si>
  <si>
    <t xml:space="preserve">        INSTRUCTIONS</t>
  </si>
  <si>
    <r>
      <t xml:space="preserve">Thank you for taking the time to complete the 2022 Questionnaire on SDG indicator 12.7.1, which measures the number of countries implementing sustainable public procurement (SPP) policies and action plans. Please begin by:
1. First, clicking on the "Contact details” tab at the bottom of this page and entering your contact information in the fields provided. 
2. Next, select the “Questionnaire” tab and respond to as many questions as you can, selecting a response from the drop-down menu in the cells that are shaded yellow.
3. For each response, in the lighter yellow shaded cells, please provide supporting evidence, such as links to relevant documents, as well as references within these documents to specific page numbers and statements. If supporting documents are unavailable online, please upload them to the “Supporting documents” sub-folder in your country folder. </t>
    </r>
    <r>
      <rPr>
        <b/>
        <sz val="16"/>
        <color theme="1"/>
        <rFont val="Calibri"/>
        <family val="2"/>
        <scheme val="minor"/>
      </rPr>
      <t>Responses without supporting evidence will not be credited.</t>
    </r>
    <r>
      <rPr>
        <sz val="16"/>
        <color theme="1"/>
        <rFont val="Calibri"/>
        <family val="2"/>
        <scheme val="minor"/>
      </rPr>
      <t xml:space="preserve">
4. Cells that are shaded grey are optional.</t>
    </r>
  </si>
  <si>
    <r>
      <t>For more detailed instructions on how to complete this excel questionnaire, please see the "</t>
    </r>
    <r>
      <rPr>
        <i/>
        <u/>
        <sz val="18"/>
        <color rgb="FFFF0066"/>
        <rFont val="Calibri (Body)"/>
      </rPr>
      <t>SPP Index Excel Questionnaire Guidelines</t>
    </r>
    <r>
      <rPr>
        <i/>
        <sz val="18"/>
        <color rgb="FFFF0066"/>
        <rFont val="Calibri"/>
        <family val="2"/>
        <scheme val="minor"/>
      </rPr>
      <t xml:space="preserve">". </t>
    </r>
  </si>
  <si>
    <r>
      <t xml:space="preserve"> For further information on the SDG indicator 12.7.1 methodology and scoring system, please refer to the </t>
    </r>
    <r>
      <rPr>
        <u/>
        <sz val="16"/>
        <color rgb="FF0462C2"/>
        <rFont val="Calibri (Body)"/>
      </rPr>
      <t>"SPP Index Calculation Methodology"</t>
    </r>
    <r>
      <rPr>
        <sz val="16"/>
        <color theme="1"/>
        <rFont val="Calibri"/>
        <family val="2"/>
        <scheme val="minor"/>
      </rPr>
      <t xml:space="preserve"> document.</t>
    </r>
  </si>
  <si>
    <r>
      <rPr>
        <sz val="16"/>
        <color theme="1"/>
        <rFont val="Calibri (Body)"/>
      </rPr>
      <t xml:space="preserve">For a country-by-country list of SDG indicator 12.7.1 focal points and alternates, please click </t>
    </r>
    <r>
      <rPr>
        <u/>
        <sz val="16"/>
        <color rgb="FF0462C2"/>
        <rFont val="Calibri (Body)"/>
      </rPr>
      <t>here</t>
    </r>
    <r>
      <rPr>
        <sz val="16"/>
        <color theme="1"/>
        <rFont val="Calibri (Body)"/>
      </rPr>
      <t xml:space="preserve">. </t>
    </r>
  </si>
  <si>
    <t>QUESTIONS?
Please contact us at:</t>
  </si>
  <si>
    <t>agnes.wierzbicki@un.org
cc. farid.yaker@un.org</t>
  </si>
  <si>
    <t>Consultant, UNEP
Programme Officer, UNEP</t>
  </si>
  <si>
    <t>CONTACT INFORMATION OF RESPONDENTS</t>
  </si>
  <si>
    <t>Date (dd/mm/yy)</t>
  </si>
  <si>
    <t>Country</t>
  </si>
  <si>
    <t>First Name</t>
  </si>
  <si>
    <t>Last Name</t>
  </si>
  <si>
    <t>Gender</t>
  </si>
  <si>
    <t>Position</t>
  </si>
  <si>
    <t>Department / Ministry / Organisation</t>
  </si>
  <si>
    <t>Email address</t>
  </si>
  <si>
    <t>Additional
Email address (if relevant)</t>
  </si>
  <si>
    <t>Respondent #1</t>
  </si>
  <si>
    <t>Germany</t>
  </si>
  <si>
    <t>Sven</t>
  </si>
  <si>
    <t>KAUMANNS</t>
  </si>
  <si>
    <t>Male</t>
  </si>
  <si>
    <t>Head of section</t>
  </si>
  <si>
    <t>sven.kaumanns@destatis.de</t>
  </si>
  <si>
    <t>sdg-indicators@destatis.de</t>
  </si>
  <si>
    <t>Respondent #2</t>
  </si>
  <si>
    <t>Kristin</t>
  </si>
  <si>
    <t>Female</t>
  </si>
  <si>
    <t>Research Associate</t>
  </si>
  <si>
    <t>German Environment Agency, III 1.3</t>
  </si>
  <si>
    <t>kristin.stechemesser@uba.de</t>
  </si>
  <si>
    <t>Respondent #3</t>
  </si>
  <si>
    <t>Marion</t>
  </si>
  <si>
    <t>RUMPL</t>
  </si>
  <si>
    <t>Competence Center for Sustainable Procurement (KNB) at the Procurement Office of the Federal Ministry of the Interior</t>
  </si>
  <si>
    <t>Marion.Rumpl@bescha.bund.de</t>
  </si>
  <si>
    <t>Respondent #4</t>
  </si>
  <si>
    <t>Respondent #5</t>
  </si>
  <si>
    <t>Respondent #6</t>
  </si>
  <si>
    <t>Respondent #7</t>
  </si>
  <si>
    <t>Respondent #8</t>
  </si>
  <si>
    <t>Respondent #9</t>
  </si>
  <si>
    <t>Respondent #10</t>
  </si>
  <si>
    <t>Respondent #11</t>
  </si>
  <si>
    <t>Respondent #12</t>
  </si>
  <si>
    <t>Respondent #13</t>
  </si>
  <si>
    <t>Respondent #14</t>
  </si>
  <si>
    <t>Respondent #15</t>
  </si>
  <si>
    <t>QUESTIONNAIRE</t>
  </si>
  <si>
    <t>SUB-INDICATORS AND QUESTIONS</t>
  </si>
  <si>
    <t>SCORE</t>
  </si>
  <si>
    <t xml:space="preserve">DETAILS AND SUPPORTING DOCUMENTS </t>
  </si>
  <si>
    <t>A: Existence of an SPP policy/action plan and/or SPP regulatory requirements</t>
  </si>
  <si>
    <t>1 pt</t>
  </si>
  <si>
    <t>Please click on the cell below and select an answer from the drop-down list</t>
  </si>
  <si>
    <t>Please provide more details to support your answer and kindly include links to relevant documents</t>
  </si>
  <si>
    <r>
      <rPr>
        <b/>
        <sz val="8"/>
        <color rgb="FFC00000"/>
        <rFont val="Calibri"/>
        <family val="2"/>
        <scheme val="minor"/>
      </rPr>
      <t>A.1 Does your country have an approved (national/federal) SPP policy/action plan that is under implementation and/or SPP regulatory requirements?</t>
    </r>
    <r>
      <rPr>
        <b/>
        <sz val="8"/>
        <rFont val="Calibri"/>
        <family val="2"/>
        <scheme val="minor"/>
      </rPr>
      <t xml:space="preserve">
</t>
    </r>
    <r>
      <rPr>
        <sz val="8"/>
        <rFont val="Calibri"/>
        <family val="2"/>
        <scheme val="minor"/>
      </rPr>
      <t xml:space="preserve">
These can be any of the following: 
(1) dedicated SPP policies/strategies, action plans/road maps; and/or 
(2) overarching policies (ie., sustainable development strategies, sustainable consumption and production policies, green economy, circular economy, etc.) with comprehensive SPP provisions; and/or 
(3) public procurement laws and regulations with comprehensive SPP provisions; and/or
(4) sectoral laws with comprehensive SPP provisions (ie., Directives on Energy Efficiency).</t>
    </r>
  </si>
  <si>
    <t>Please click here to provide details on your policies and legal instruments supporting SPP (Supporting documents A1).</t>
  </si>
  <si>
    <t>Your score A:</t>
  </si>
  <si>
    <t>B: The public procurement regulatory framework is conducive to SPP</t>
  </si>
  <si>
    <t>20 pts</t>
  </si>
  <si>
    <t>Please click on the cells below and select an answer from the drop-down lists</t>
  </si>
  <si>
    <t xml:space="preserve">Please provide more details to support your answer and kindly include links to relevant documents </t>
  </si>
  <si>
    <t>B(a) Provisions in the legal and regulatory framework allow for sustainability considerations (environmental and/or social) to be incorporated at the following stages of the procurement process:</t>
  </si>
  <si>
    <t>14 pts</t>
  </si>
  <si>
    <t xml:space="preserve">1/ Requirement definitions </t>
  </si>
  <si>
    <r>
      <rPr>
        <b/>
        <sz val="8"/>
        <color rgb="FFC00000"/>
        <rFont val="Calibri"/>
        <family val="2"/>
        <scheme val="minor"/>
      </rPr>
      <t xml:space="preserve">B.1 Does the legal and regulatory framework allow for sustainability requirements (environmental and/or social) to be included in technical specifications? AND/OR Can type I eco-labels, social labels, or relevant sustainability standards to be used as reference to specify the minimum level of compliance?
</t>
    </r>
    <r>
      <rPr>
        <sz val="8"/>
        <color theme="1"/>
        <rFont val="Calibri"/>
        <family val="2"/>
        <scheme val="minor"/>
      </rPr>
      <t>When defining minimum compliance criteria for a contract, sustainability requirements can be specified. For example: use of sustainable / recycled raw material; biodegradability of products; avoidance of use of harmful substances; environmentally friendly packaging; power consumption level; warranty and durability; guarantee of availability of parts and components.</t>
    </r>
  </si>
  <si>
    <t>2 pts</t>
  </si>
  <si>
    <r>
      <rPr>
        <b/>
        <sz val="8"/>
        <color rgb="FFC00000"/>
        <rFont val="Calibri"/>
        <family val="2"/>
        <scheme val="minor"/>
      </rPr>
      <t xml:space="preserve">B.2 Does the legal and regulatory framework allow for Functional / Output-based / Performance-based specifications to be used as criteria?
</t>
    </r>
    <r>
      <rPr>
        <sz val="8"/>
        <rFont val="Calibri"/>
        <family val="2"/>
        <scheme val="minor"/>
      </rPr>
      <t xml:space="preserve">
Such specifications indicate what the procured items should achieve in terms of the functions performed, the level of performance reached, or the delivered outputs/outcomes. For example: light bulbs with limited energy consumption, or vehicles with limited CO2 emissions.</t>
    </r>
  </si>
  <si>
    <t>Under Section 31 of the ''Ordinance on the award of public contracts (Vergabeverordnung - VgV)''
https://www.gesetze-im-internet.de/vgv_2016/
§ 31 Description of  services (...) 
(2) The description of services must describe the characteristics of the subject of the contract: 
1. in the form of performance or functional requirements or a description of the task to be solved, which must be expressed as precisely as possible so that they convey a clear picture of the subject matter of the contract and allow sufficiently comparable offers to be expected that enable the contracting authority to award the contract, 
(...) 3. as a combination of numbers 1 and 2 
a)  in the form of performance or functional requirements with reference to the technical requirements according to number 2 as a means of presuming conformity with these performance and functional requirements (...)
(2)	The characteristics can also concern aspects of quality and innovation as well as social and environmental aspects."</t>
  </si>
  <si>
    <t>2/ Pre-qualification/qualification</t>
  </si>
  <si>
    <r>
      <rPr>
        <b/>
        <sz val="8"/>
        <color rgb="FFC00000"/>
        <rFont val="Calibri"/>
        <family val="2"/>
        <scheme val="minor"/>
      </rPr>
      <t xml:space="preserve">B.3 Does the legal and regulatory framework allow for sustainability requirements to be specified as pre-qualification / selection criteria?
</t>
    </r>
    <r>
      <rPr>
        <sz val="8"/>
        <rFont val="Calibri"/>
        <family val="2"/>
        <scheme val="minor"/>
      </rPr>
      <t xml:space="preserve">
Selection criteria assess the suitability of an economic operator to carry out a contract. For example: suppliers may be asked to provide proof of compliance with social and/or environmental standards, evidence that they have adopted an environmental management system approach or a supply-chain management and tracking system.</t>
    </r>
  </si>
  <si>
    <r>
      <rPr>
        <b/>
        <sz val="8"/>
        <color rgb="FFC00000"/>
        <rFont val="Calibri"/>
        <family val="2"/>
        <scheme val="minor"/>
      </rPr>
      <t xml:space="preserve">B.4 Does the legal and regulatory framework allow for sustainability requirements be specified as exclusion criteria?
</t>
    </r>
    <r>
      <rPr>
        <sz val="8"/>
        <rFont val="Calibri"/>
        <family val="2"/>
        <scheme val="minor"/>
      </rPr>
      <t xml:space="preserve">
Suppliers in breach with environmental or social laws, or, not complying with certain environmental or social standards (such as ILO core conventions), can be excluded from the procurement process.</t>
    </r>
  </si>
  <si>
    <t>3/ Evaluation and selection</t>
  </si>
  <si>
    <r>
      <rPr>
        <b/>
        <sz val="8"/>
        <color rgb="FFC00000"/>
        <rFont val="Calibri"/>
        <family val="2"/>
        <scheme val="minor"/>
      </rPr>
      <t xml:space="preserve">B.5 Does the legal and regulatory framework allow for contract award to be based on criteria other than price (including sustainability criteria)? </t>
    </r>
    <r>
      <rPr>
        <b/>
        <sz val="8"/>
        <rFont val="Calibri"/>
        <family val="2"/>
        <scheme val="minor"/>
      </rPr>
      <t xml:space="preserve">
</t>
    </r>
    <r>
      <rPr>
        <sz val="8"/>
        <rFont val="Calibri"/>
        <family val="2"/>
        <scheme val="minor"/>
      </rPr>
      <t xml:space="preserve">
For instance, by resorting to the "Best Value for Money" or "Most Economically Advantageous Tender (MEAT)"  approaches.</t>
    </r>
  </si>
  <si>
    <r>
      <rPr>
        <b/>
        <sz val="8"/>
        <color rgb="FFC00000"/>
        <rFont val="Calibri"/>
        <family val="2"/>
        <scheme val="minor"/>
      </rPr>
      <t>B.6 Does the legal and regulatory framework allow for life-cycle costing (LCC) to be used in the evaluation of tenders?</t>
    </r>
    <r>
      <rPr>
        <b/>
        <sz val="8"/>
        <rFont val="Calibri"/>
        <family val="2"/>
        <scheme val="minor"/>
      </rPr>
      <t xml:space="preserve">
</t>
    </r>
    <r>
      <rPr>
        <sz val="8"/>
        <rFont val="Calibri"/>
        <family val="2"/>
        <scheme val="minor"/>
      </rPr>
      <t xml:space="preserve">
LCC is an economic assessment that considers all the costs that will be incurred during the lifetime of a product, work or service (purchase price including delivery; installation costs; operating costs and maintenance; end-of-life costs such as disposal).</t>
    </r>
  </si>
  <si>
    <t>4/ Contract award and management</t>
  </si>
  <si>
    <r>
      <rPr>
        <b/>
        <sz val="8"/>
        <color rgb="FFC00000"/>
        <rFont val="Calibri"/>
        <family val="2"/>
        <scheme val="minor"/>
      </rPr>
      <t xml:space="preserve">B.7 Does the legal and regulatory framework allow for sustainability requirements be specified in contract performance clauses?
</t>
    </r>
    <r>
      <rPr>
        <b/>
        <sz val="8"/>
        <rFont val="Calibri"/>
        <family val="2"/>
        <scheme val="minor"/>
      </rPr>
      <t xml:space="preserve">
</t>
    </r>
    <r>
      <rPr>
        <sz val="8"/>
        <rFont val="Calibri"/>
        <family val="2"/>
        <scheme val="minor"/>
      </rPr>
      <t>For example: requiring compliance with labour rights in the supply chain (e.g. ILO core standards); requiring an efficient use of resources such as electricity and water on construction sites; reduction of CO2 emissions associated with transport; packaging taken away for reuse, recycling or appropriate disposal.</t>
    </r>
  </si>
  <si>
    <t xml:space="preserve">Your score B(a): </t>
  </si>
  <si>
    <t>B(b) Provisions in the legal and regulatory framework mandate the procurement of sustainable alternatives</t>
  </si>
  <si>
    <t>6 pts</t>
  </si>
  <si>
    <r>
      <rPr>
        <b/>
        <sz val="8"/>
        <color rgb="FFC00000"/>
        <rFont val="Calibri"/>
        <family val="2"/>
        <scheme val="minor"/>
      </rPr>
      <t xml:space="preserve">B.8 Does the legal and regulatory framework mandate the procurement of sustainable alternatives for at least one or more categories?
</t>
    </r>
    <r>
      <rPr>
        <b/>
        <sz val="8"/>
        <rFont val="Calibri"/>
        <family val="2"/>
        <scheme val="minor"/>
      </rPr>
      <t xml:space="preserve">
</t>
    </r>
    <r>
      <rPr>
        <sz val="8"/>
        <rFont val="Calibri"/>
        <family val="2"/>
        <scheme val="minor"/>
      </rPr>
      <t>For example, the EU “Clean Vehicles” Directive makes it "mandatory for contracting authorities to take energy and environmental impacts into account when purchasing road transport vehicles”.</t>
    </r>
  </si>
  <si>
    <t>Your score B(b):</t>
  </si>
  <si>
    <t>Your score B:</t>
  </si>
  <si>
    <t>C: Practical support delivered to procurement practitioners in the implementation of SPP</t>
  </si>
  <si>
    <t>Please click on the cells below and select an answer from the drop-down list</t>
  </si>
  <si>
    <t>Please provide more details or examples to support your answer and kindly include links to relevant documents</t>
  </si>
  <si>
    <r>
      <rPr>
        <b/>
        <sz val="8"/>
        <color rgb="FFC00000"/>
        <rFont val="Calibri"/>
        <family val="2"/>
        <scheme val="minor"/>
      </rPr>
      <t>C.1 Have guidelines and tools, or an official catalogue of eco-labelled products, been developed in the last five years?</t>
    </r>
    <r>
      <rPr>
        <b/>
        <u/>
        <sz val="8"/>
        <rFont val="Calibri"/>
        <family val="2"/>
        <scheme val="minor"/>
      </rPr>
      <t xml:space="preserve">
</t>
    </r>
    <r>
      <rPr>
        <b/>
        <sz val="8"/>
        <rFont val="Calibri"/>
        <family val="2"/>
        <scheme val="minor"/>
      </rPr>
      <t xml:space="preserve"> 
</t>
    </r>
    <r>
      <rPr>
        <sz val="8"/>
        <rFont val="Calibri"/>
        <family val="2"/>
        <scheme val="minor"/>
      </rPr>
      <t xml:space="preserve">Such as sustainable procurement guidelines/manuals, sustainability criteria, official catalogue of sustainable products, etc. </t>
    </r>
  </si>
  <si>
    <t>4 pts</t>
  </si>
  <si>
    <r>
      <t xml:space="preserve">C.2 Are specific communication channels used to provide information or tools to procurement practitioners, at least twice a year?
</t>
    </r>
    <r>
      <rPr>
        <sz val="8"/>
        <color theme="1"/>
        <rFont val="Calibri"/>
        <family val="2"/>
        <scheme val="minor"/>
      </rPr>
      <t>Such as a newsletter, website, intranet, social media, etc.</t>
    </r>
  </si>
  <si>
    <r>
      <t xml:space="preserve">C.3 Are training sessions organised at least once a year to build the capacity of public procurement practitioners in the implementation of SPP?
</t>
    </r>
    <r>
      <rPr>
        <sz val="8"/>
        <color theme="1"/>
        <rFont val="Calibri"/>
        <family val="2"/>
        <scheme val="minor"/>
      </rPr>
      <t xml:space="preserve">Such training sessions should focus on SPP or contain a significant SPP component. These sessions can be in-person and/or virtual and offered to new employees or as continuing education. </t>
    </r>
  </si>
  <si>
    <t>* Competence Centre for Sustainable Public Procurement (Procurement Office of the Federal Ministry of the Interior): http://www.nachhaltige-beschaffung.info/DE/Schulungen/schulungen_node (only available in German)</t>
  </si>
  <si>
    <r>
      <rPr>
        <b/>
        <sz val="8"/>
        <color rgb="FFC00000"/>
        <rFont val="Calibri"/>
        <family val="2"/>
        <scheme val="minor"/>
      </rPr>
      <t xml:space="preserve">C.4 Are best practices or case studies (at least 3) shared with procurement practitioners? </t>
    </r>
    <r>
      <rPr>
        <b/>
        <sz val="8"/>
        <rFont val="Calibri"/>
        <family val="2"/>
        <scheme val="minor"/>
      </rPr>
      <t xml:space="preserve">
</t>
    </r>
    <r>
      <rPr>
        <sz val="8"/>
        <rFont val="Calibri"/>
        <family val="2"/>
        <scheme val="minor"/>
      </rPr>
      <t xml:space="preserve">
Please only take account of studies developed in the last 3 years, which may include the translation of relevant documents developed by other countries.</t>
    </r>
  </si>
  <si>
    <r>
      <rPr>
        <sz val="8"/>
        <color rgb="FF000000"/>
        <rFont val="Calibri"/>
      </rPr>
      <t xml:space="preserve">* </t>
    </r>
    <r>
      <rPr>
        <b/>
        <sz val="8"/>
        <color rgb="FF000000"/>
        <rFont val="Calibri"/>
      </rPr>
      <t>Website German Environment Agency:</t>
    </r>
    <r>
      <rPr>
        <sz val="8"/>
        <color rgb="FF000000"/>
        <rFont val="Calibri"/>
      </rPr>
      <t xml:space="preserve"> https://www.umweltbundesamt.de/themen/wirtschaft-konsum/umweltfreundliche-beschaffung/gute-praxisbeispiele
* </t>
    </r>
    <r>
      <rPr>
        <b/>
        <sz val="8"/>
        <color rgb="FF000000"/>
        <rFont val="Calibri"/>
      </rPr>
      <t>Website Competence Centre for Sustainable Public Procurement (Procurement Office of the Federal Ministry of the Interior):</t>
    </r>
    <r>
      <rPr>
        <sz val="8"/>
        <color rgb="FF000000"/>
        <rFont val="Calibri"/>
      </rPr>
      <t xml:space="preserve"> www.nachhaltige-beschaffung.info</t>
    </r>
  </si>
  <si>
    <r>
      <rPr>
        <b/>
        <sz val="8"/>
        <color rgb="FFC00000"/>
        <rFont val="Calibri"/>
        <family val="2"/>
        <scheme val="minor"/>
      </rPr>
      <t xml:space="preserve">C.5 Does the national government encourage SPP best practices and achievements through awards and/or incentives? 
</t>
    </r>
    <r>
      <rPr>
        <b/>
        <sz val="8"/>
        <rFont val="Calibri"/>
        <family val="2"/>
        <scheme val="minor"/>
      </rPr>
      <t xml:space="preserve">
</t>
    </r>
    <r>
      <rPr>
        <sz val="8"/>
        <rFont val="Calibri"/>
        <family val="2"/>
        <scheme val="minor"/>
      </rPr>
      <t>Awards and incentives increase employee investment in SPP and create a culture that encourages the integration of sustainability considerations in public procurement. Incentives include typical internal recognition and rewards. Other examples include creative competitions among or across organization units, or for specific purchasing categories.</t>
    </r>
    <r>
      <rPr>
        <b/>
        <sz val="8"/>
        <rFont val="Calibri"/>
        <family val="2"/>
        <scheme val="minor"/>
      </rPr>
      <t xml:space="preserve"> </t>
    </r>
    <r>
      <rPr>
        <sz val="8"/>
        <rFont val="Calibri"/>
        <family val="2"/>
        <scheme val="minor"/>
      </rPr>
      <t xml:space="preserve">
</t>
    </r>
  </si>
  <si>
    <r>
      <rPr>
        <b/>
        <sz val="8"/>
        <color rgb="FFC00000"/>
        <rFont val="Calibri"/>
        <family val="2"/>
        <scheme val="minor"/>
      </rPr>
      <t xml:space="preserve">C.6 Is an SPP helpdesk available for procurement practitioners?
</t>
    </r>
    <r>
      <rPr>
        <sz val="8"/>
        <color theme="1"/>
        <rFont val="Calibri"/>
        <family val="2"/>
        <scheme val="minor"/>
      </rPr>
      <t xml:space="preserve">An SPP help desk provides direct assistance by phone, internet, email or through site visits to public contracting authorities on issues related to SPP implementation. This can also be a general public procurement help desk that addresses issues pertaining to SPP. </t>
    </r>
    <r>
      <rPr>
        <sz val="8"/>
        <rFont val="Calibri"/>
        <family val="2"/>
        <scheme val="minor"/>
      </rPr>
      <t xml:space="preserve">
</t>
    </r>
  </si>
  <si>
    <t>Your score C:</t>
  </si>
  <si>
    <t xml:space="preserve">
D: SPP purchasing criteria / buying standards / requirements
</t>
  </si>
  <si>
    <t>Please select relevant categories and products from the drop-down list</t>
  </si>
  <si>
    <t>Please list in detail below the names of (smaller) product group(s) which may fall under the category selected in column D</t>
  </si>
  <si>
    <t>Please provide more details or examples to support your answer and kindly include links to relevant documents/evidence</t>
  </si>
  <si>
    <t>Optional</t>
  </si>
  <si>
    <t>D(a) Environmental criteria</t>
  </si>
  <si>
    <t>10 pts</t>
  </si>
  <si>
    <t xml:space="preserve">
</t>
  </si>
  <si>
    <r>
      <t xml:space="preserve">
D.1 Have green procurement criteria been defined or environmental standards/labels been recommended for specific categories of products and services? 
</t>
    </r>
    <r>
      <rPr>
        <b/>
        <sz val="8"/>
        <color theme="1"/>
        <rFont val="Calibri (Body)"/>
      </rPr>
      <t xml:space="preserve">
If no, please skip to the next question. If yes, please select an answer from the drop-down list in column D.
</t>
    </r>
    <r>
      <rPr>
        <sz val="8"/>
        <color theme="1"/>
        <rFont val="Calibri"/>
        <family val="2"/>
        <scheme val="minor"/>
      </rPr>
      <t xml:space="preserve">Green procurement criteria and environmental standards/labels specify the environmental and climate performance levels of a product or service.  These can be specified in solicitations and contracts, and can be included in the technical evaluation and cost analysis of quotations, bids and proposals. For example, it could be required that vehicles do not emit more than a certain amount of pollutants, or air conditioners do not consume more than a certain amount of energy. </t>
    </r>
    <r>
      <rPr>
        <b/>
        <sz val="8"/>
        <color theme="1"/>
        <rFont val="Calibri"/>
        <family val="2"/>
        <scheme val="minor"/>
      </rPr>
      <t xml:space="preserve">
</t>
    </r>
    <r>
      <rPr>
        <b/>
        <sz val="8"/>
        <color rgb="FFC00000"/>
        <rFont val="Calibri"/>
        <family val="2"/>
        <scheme val="minor"/>
      </rPr>
      <t xml:space="preserve">
</t>
    </r>
  </si>
  <si>
    <r>
      <t xml:space="preserve">Please select up to 18 relevant categories from the drop-down list below for which green procurement criteria has been defined or environmental standards/labels have been recommended. </t>
    </r>
    <r>
      <rPr>
        <b/>
        <i/>
        <sz val="8"/>
        <color theme="1"/>
        <rFont val="Calibri"/>
        <family val="2"/>
        <scheme val="minor"/>
      </rPr>
      <t>Each category can only be selected once.</t>
    </r>
  </si>
  <si>
    <r>
      <t>Please list in detail below</t>
    </r>
    <r>
      <rPr>
        <b/>
        <i/>
        <sz val="8"/>
        <color theme="1"/>
        <rFont val="Calibri"/>
        <family val="2"/>
        <scheme val="minor"/>
      </rPr>
      <t xml:space="preserve"> </t>
    </r>
    <r>
      <rPr>
        <i/>
        <sz val="8"/>
        <color rgb="FFFF0066"/>
        <rFont val="Calibri (Body)"/>
      </rPr>
      <t>the names of (smaller) product or service group(s)</t>
    </r>
    <r>
      <rPr>
        <b/>
        <i/>
        <sz val="8"/>
        <color theme="1"/>
        <rFont val="Calibri"/>
        <family val="2"/>
        <scheme val="minor"/>
      </rPr>
      <t>,</t>
    </r>
    <r>
      <rPr>
        <i/>
        <sz val="8"/>
        <color rgb="FFFF0066"/>
        <rFont val="Calibri"/>
        <family val="2"/>
        <scheme val="minor"/>
      </rPr>
      <t xml:space="preserve"> </t>
    </r>
    <r>
      <rPr>
        <i/>
        <sz val="8"/>
        <color theme="1"/>
        <rFont val="Calibri"/>
        <family val="2"/>
        <scheme val="minor"/>
      </rPr>
      <t>which may fall under the category selected in column D. For example, if the product/service category selected in column D is "Office electronics", then possible smaller product groups could be "monitors," "imaging equipment," etc.</t>
    </r>
  </si>
  <si>
    <t>Please provide more details or examples to support you answer and kindly provide links to relevant documents/evidence</t>
  </si>
  <si>
    <r>
      <rPr>
        <i/>
        <sz val="8"/>
        <color rgb="FFFF0066"/>
        <rFont val="Calibri"/>
        <family val="2"/>
        <scheme val="minor"/>
      </rPr>
      <t>Optional:</t>
    </r>
    <r>
      <rPr>
        <i/>
        <sz val="8"/>
        <color theme="1"/>
        <rFont val="Calibri"/>
        <family val="2"/>
        <scheme val="minor"/>
      </rPr>
      <t xml:space="preserve"> If label(s) have been recommended for those products, please select a label from the drop-down list. If the label is not listed, please type it in the next column.</t>
    </r>
  </si>
  <si>
    <r>
      <rPr>
        <i/>
        <sz val="8"/>
        <color rgb="FFFF0066"/>
        <rFont val="Calibri"/>
        <family val="2"/>
        <scheme val="minor"/>
      </rPr>
      <t>Optional:</t>
    </r>
    <r>
      <rPr>
        <i/>
        <sz val="8"/>
        <color theme="1"/>
        <rFont val="Calibri"/>
        <family val="2"/>
        <scheme val="minor"/>
      </rPr>
      <t xml:space="preserve"> Other type of label
(please specify)</t>
    </r>
  </si>
  <si>
    <r>
      <rPr>
        <b/>
        <sz val="8"/>
        <rFont val="Calibri"/>
        <family val="2"/>
        <scheme val="minor"/>
      </rPr>
      <t xml:space="preserve">
Commonly-found categories of products and services appearing in the drop-down list in column D to the right.
</t>
    </r>
    <r>
      <rPr>
        <sz val="8"/>
        <rFont val="Calibri"/>
        <family val="2"/>
        <scheme val="minor"/>
      </rPr>
      <t xml:space="preserve">
o Appliances (commercial and residential appliances, such as clothes washers, ovens, refrigerators, etc.)
o Building interior products (carpeting, wallboards, paint and stains, etc.)
o Healthcare, biomedical equipment and supplies
o Building management and maintenance
o Cleaning products, janitorial and laundry services
o Construction materials and services (including concrete, insulation materials, etc.)
o Doors and windows
o Electricity acquisition and Renewable energy
o Food, catering services and vending machines
o Furniture
o Heating, venting and cooling products
o Landscaping and park services
o Lighting products and equipment (incl. lamp bulbs, indoor and outdoor lighting)
o Meeting and conference services
o Office electronics (incl. computers, monitors and imaging equipment) and electronic equipment leasing
o Office supplies (non-paper supplies)
o Paper and paper products
o Road Design, Construction and Maintenance
o Shipping, Packaging &amp; Packing Supplies
o Textiles (including workwear)
o Transportation services and vehicles (including fleet maintenance)
o Urban Waste collection
o Waste water infrastructure
o Water-using products/ plumbing systems</t>
    </r>
  </si>
  <si>
    <t>0.5 pts</t>
  </si>
  <si>
    <t>Appliances (commercial and residential appliances, such as clothes washers, ovens, refrigerators, etc.)</t>
  </si>
  <si>
    <t>…</t>
  </si>
  <si>
    <t>Building interior products (carpeting, wallboards, paint and stains, etc.)</t>
  </si>
  <si>
    <t>Cleaning products, janitorial and laundry services</t>
  </si>
  <si>
    <t>Construction materials and services (including concrete, insulation materials, etc.)</t>
  </si>
  <si>
    <t>Doors and windows</t>
  </si>
  <si>
    <r>
      <t xml:space="preserve">* </t>
    </r>
    <r>
      <rPr>
        <b/>
        <sz val="8"/>
        <rFont val="Calibri"/>
        <family val="2"/>
        <scheme val="minor"/>
      </rPr>
      <t>Blue Angel_ DE-UZ 176:</t>
    </r>
    <r>
      <rPr>
        <sz val="8"/>
        <rFont val="Calibri"/>
        <family val="2"/>
        <scheme val="minor"/>
      </rPr>
      <t xml:space="preserve"> Low-Emission Floor Coverings, Panels and Doors for Interiors made of Wood and Wood-Based Materials
* </t>
    </r>
    <r>
      <rPr>
        <b/>
        <sz val="8"/>
        <rFont val="Calibri"/>
        <family val="2"/>
        <scheme val="minor"/>
      </rPr>
      <t>Blue Angel_DE-UZ 218:</t>
    </r>
    <r>
      <rPr>
        <sz val="8"/>
        <rFont val="Calibri"/>
        <family val="2"/>
        <scheme val="minor"/>
      </rPr>
      <t xml:space="preserve"> Mechanical frame fasteners for room doors without the use of building foam</t>
    </r>
  </si>
  <si>
    <t>Electricity acquisition and Renewable energy</t>
  </si>
  <si>
    <t>Food, catering services and vending machines</t>
  </si>
  <si>
    <t>Furniture</t>
  </si>
  <si>
    <t>Heating, venting and cooling products</t>
  </si>
  <si>
    <t>Lighting products and equipment (incl. lamp bulbs, indoor and outdoor lighting)</t>
  </si>
  <si>
    <t>Meeting and conference services</t>
  </si>
  <si>
    <t>Office electronics (incl. computers, monitors and imaging equipment) and electronic equipment leasing</t>
  </si>
  <si>
    <t>Office supplies (non-paper supplies)</t>
  </si>
  <si>
    <t>Paper and paper products</t>
  </si>
  <si>
    <t>Transportation services and vehicles (including fleet maintenance)</t>
  </si>
  <si>
    <t>Water-using products/ plumbing systems</t>
  </si>
  <si>
    <t>Additional product/service categories that do not appear in the drop-down list.</t>
  </si>
  <si>
    <t>Data center operation</t>
  </si>
  <si>
    <t>Software products</t>
  </si>
  <si>
    <t>Your score D(a):</t>
  </si>
  <si>
    <t>D(b) Social / economic / governance-related considerations</t>
  </si>
  <si>
    <r>
      <t xml:space="preserve">D.2 Have social requirements have been defined, and/or social standards/labels been applied to public procurement?
</t>
    </r>
    <r>
      <rPr>
        <b/>
        <sz val="8"/>
        <color theme="1"/>
        <rFont val="Calibri (Body)"/>
      </rPr>
      <t>If no, please skip to the next question. If yes, please make a selection from the drop-down list in column D.</t>
    </r>
    <r>
      <rPr>
        <b/>
        <sz val="8"/>
        <color rgb="FFC00000"/>
        <rFont val="Calibri"/>
        <family val="2"/>
        <scheme val="minor"/>
      </rPr>
      <t xml:space="preserve">
</t>
    </r>
    <r>
      <rPr>
        <sz val="8"/>
        <color theme="1"/>
        <rFont val="Calibri"/>
        <family val="2"/>
        <scheme val="minor"/>
      </rPr>
      <t>Social requirements and standards advance certain social objectives, such as those listed below. These can be described in policy/legal documents and specified in selection and exclusion criteria, solicitations and contracts, or, if appropriate, can be applied in the technical evaluation and cost analysis of submitted quotations, bids and proposals.</t>
    </r>
    <r>
      <rPr>
        <b/>
        <sz val="8"/>
        <color rgb="FFC00000"/>
        <rFont val="Calibri"/>
        <family val="2"/>
        <scheme val="minor"/>
      </rPr>
      <t xml:space="preserve"> </t>
    </r>
    <r>
      <rPr>
        <sz val="8"/>
        <color theme="1"/>
        <rFont val="Calibri"/>
        <family val="2"/>
        <scheme val="minor"/>
      </rPr>
      <t xml:space="preserve">For example, it could be required that bidders comply with certain labor and health standards, have a corporate social responsibility policy, etc. In addition, social requirements may specify quotas or set-asides, where a certain percentage of public procurement is reserved for SMEs, groups at risk, etc. </t>
    </r>
  </si>
  <si>
    <r>
      <t xml:space="preserve">Please select up to 9 relevant social/economic/governance-related considerations from the drop-down list below. </t>
    </r>
    <r>
      <rPr>
        <b/>
        <i/>
        <sz val="8"/>
        <rFont val="Calibri"/>
        <family val="2"/>
        <scheme val="minor"/>
      </rPr>
      <t>Each consideration can only be selected once.</t>
    </r>
  </si>
  <si>
    <t xml:space="preserve">Please describe the sustainability consideration in greater detail below and provide links to supporting documents/evidence. For example, if you selected "promoting SMEs", "promoting women-owned businesses" or "promoting groups at risk" then indicate the quota or set-aside and provide a link to the policy/legal document, soliciation, etc. that demonstrates this requirement. </t>
  </si>
  <si>
    <t>Promoting compliance with ILO standards and decent work</t>
  </si>
  <si>
    <t>Additional social/economic/governance consideration that does not appear in the drop-down list above.</t>
  </si>
  <si>
    <t>Your score D(b):</t>
  </si>
  <si>
    <t>Your score D:</t>
  </si>
  <si>
    <t>E: Existence of an SPP monitoring system</t>
  </si>
  <si>
    <t>Please provide more details to support your answer and kindly include links to relevant documents/evidence</t>
  </si>
  <si>
    <r>
      <t xml:space="preserve">E(a) Monitoring of SPP </t>
    </r>
    <r>
      <rPr>
        <b/>
        <u/>
        <sz val="8"/>
        <color theme="1" tint="0.249977111117893"/>
        <rFont val="Calibri"/>
        <family val="2"/>
        <scheme val="minor"/>
      </rPr>
      <t>action plan / policy</t>
    </r>
    <r>
      <rPr>
        <b/>
        <sz val="8"/>
        <color theme="1" tint="0.249977111117893"/>
        <rFont val="Calibri"/>
        <family val="2"/>
        <scheme val="minor"/>
      </rPr>
      <t xml:space="preserve"> implementation</t>
    </r>
  </si>
  <si>
    <t>8 pts</t>
  </si>
  <si>
    <r>
      <rPr>
        <b/>
        <sz val="8"/>
        <color rgb="FFC00000"/>
        <rFont val="Calibri"/>
        <family val="2"/>
        <scheme val="minor"/>
      </rPr>
      <t xml:space="preserve">E.1 Is the progress of your SPP action plan / policy implementation monitored?
</t>
    </r>
    <r>
      <rPr>
        <sz val="8"/>
        <rFont val="Calibri"/>
        <family val="2"/>
        <scheme val="minor"/>
      </rPr>
      <t xml:space="preserve">
This includes the monitoring of the adoption of SPP policies across organizations, integration of sustainability considerations in procedures and tools, as well as staff trained in SPP. This aspect of SPP monitoring is usually referred to as the "degree of SPP institutionalization."</t>
    </r>
  </si>
  <si>
    <t>* https://www.bundesregierung.de/resource/blob/998008/1953740/1fa562505e19485b107b61ddb19ea0a7/2021-08-25-massnahmenprogramm-nachhaltigkeit-2021-data.pdf?download=1</t>
  </si>
  <si>
    <r>
      <rPr>
        <b/>
        <sz val="8"/>
        <color rgb="FFC00000"/>
        <rFont val="Calibri"/>
        <family val="2"/>
        <scheme val="minor"/>
      </rPr>
      <t>E.2 Has a specific target been set for sustainable procurement implementation?</t>
    </r>
    <r>
      <rPr>
        <b/>
        <sz val="8"/>
        <rFont val="Calibri"/>
        <family val="2"/>
        <scheme val="minor"/>
      </rPr>
      <t xml:space="preserve">
</t>
    </r>
    <r>
      <rPr>
        <sz val="8"/>
        <rFont val="Calibri"/>
        <family val="2"/>
        <scheme val="minor"/>
      </rPr>
      <t xml:space="preserve">
For example, a specific % of "green", or socially-responsible contracts.</t>
    </r>
  </si>
  <si>
    <t>* Different product groups are adressed (paper, veicles, textiles) in the "Maßnahmenprogramm Nachhaltigkeit – Weiterentwicklung 2021", e.g. 50 % of the procured textiles should be sustainable</t>
  </si>
  <si>
    <t>E.3 If your responded "yes" to the question above (E.2), is the progress towards the achievement of this target monitored?</t>
  </si>
  <si>
    <t>* Please see the Monitoringberichte at "Supporting documents"</t>
  </si>
  <si>
    <t>Your score E(a):</t>
  </si>
  <si>
    <t>E(b) Monitoring of SPP output and outcomes</t>
  </si>
  <si>
    <t>12 pts</t>
  </si>
  <si>
    <r>
      <rPr>
        <b/>
        <sz val="8"/>
        <color rgb="FFC00000"/>
        <rFont val="Calibri"/>
        <family val="2"/>
        <scheme val="minor"/>
      </rPr>
      <t xml:space="preserve">E.4 Is the number and/or value of contracts which include sustainability requirements monitored?
</t>
    </r>
    <r>
      <rPr>
        <sz val="8"/>
        <color rgb="FFC00000"/>
        <rFont val="Calibri"/>
        <family val="2"/>
        <scheme val="minor"/>
      </rPr>
      <t xml:space="preserve">
</t>
    </r>
    <r>
      <rPr>
        <sz val="8"/>
        <color theme="1"/>
        <rFont val="Calibri"/>
        <family val="2"/>
        <scheme val="minor"/>
      </rPr>
      <t xml:space="preserve">These are the direct results, or outputs, of sustainable public procurement activities. </t>
    </r>
  </si>
  <si>
    <r>
      <rPr>
        <b/>
        <sz val="8"/>
        <color rgb="FFC00000"/>
        <rFont val="Calibri"/>
        <family val="2"/>
        <scheme val="minor"/>
      </rPr>
      <t xml:space="preserve">E.5 Does monitoring also entail the measurement of sustainability outcome(s)?
</t>
    </r>
    <r>
      <rPr>
        <sz val="8"/>
        <rFont val="Calibri"/>
        <family val="2"/>
        <scheme val="minor"/>
      </rPr>
      <t xml:space="preserve">
Sustainability outcomes are the benefits to or impacts on the environment or society generated by SPP practices, such as reductions in greenhouse gas emissions, the creation of green jobs, etc.</t>
    </r>
  </si>
  <si>
    <r>
      <rPr>
        <b/>
        <sz val="8"/>
        <color rgb="FFC00000"/>
        <rFont val="Calibri"/>
        <family val="2"/>
        <scheme val="minor"/>
      </rPr>
      <t>E.6 How</t>
    </r>
    <r>
      <rPr>
        <sz val="8"/>
        <color rgb="FFC00000"/>
        <rFont val="Calibri"/>
        <family val="2"/>
        <scheme val="minor"/>
      </rPr>
      <t xml:space="preserve"> </t>
    </r>
    <r>
      <rPr>
        <b/>
        <sz val="8"/>
        <color rgb="FFC00000"/>
        <rFont val="Calibri"/>
        <family val="2"/>
        <scheme val="minor"/>
      </rPr>
      <t>are data monitored</t>
    </r>
    <r>
      <rPr>
        <sz val="8"/>
        <color rgb="FFC00000"/>
        <rFont val="Calibri"/>
        <family val="2"/>
        <scheme val="minor"/>
      </rPr>
      <t xml:space="preserve">?
</t>
    </r>
    <r>
      <rPr>
        <sz val="8"/>
        <rFont val="Calibri"/>
        <family val="2"/>
        <scheme val="minor"/>
      </rPr>
      <t xml:space="preserve">Please choose the most suitable option:
o Via surveys, self-assessment, or traditional reporting to management (2 pts),  </t>
    </r>
    <r>
      <rPr>
        <b/>
        <sz val="8"/>
        <rFont val="Calibri"/>
        <family val="2"/>
        <scheme val="minor"/>
      </rPr>
      <t xml:space="preserve">OR;
</t>
    </r>
    <r>
      <rPr>
        <sz val="8"/>
        <rFont val="Calibri"/>
        <family val="2"/>
        <scheme val="minor"/>
      </rPr>
      <t xml:space="preserve">o Via internal/external audit (2 pts),  </t>
    </r>
    <r>
      <rPr>
        <b/>
        <sz val="8"/>
        <rFont val="Calibri"/>
        <family val="2"/>
        <scheme val="minor"/>
      </rPr>
      <t>OR;</t>
    </r>
    <r>
      <rPr>
        <sz val="8"/>
        <rFont val="Calibri"/>
        <family val="2"/>
        <scheme val="minor"/>
      </rPr>
      <t xml:space="preserve">
o Via an information system (3 pts),  </t>
    </r>
    <r>
      <rPr>
        <b/>
        <sz val="8"/>
        <rFont val="Calibri"/>
        <family val="2"/>
        <scheme val="minor"/>
      </rPr>
      <t>OR</t>
    </r>
    <r>
      <rPr>
        <sz val="8"/>
        <rFont val="Calibri"/>
        <family val="2"/>
        <scheme val="minor"/>
      </rPr>
      <t>;
o Via an elaborate e-procurement platform (4 pts).</t>
    </r>
  </si>
  <si>
    <t>2-4 pts</t>
  </si>
  <si>
    <t>Your score E(b):</t>
  </si>
  <si>
    <t>Your score E:</t>
  </si>
  <si>
    <t>F: Percentage of sustainable public procurement</t>
  </si>
  <si>
    <t>Please enter the requested values in the cells below</t>
  </si>
  <si>
    <t>Please provide more details to support your answer and kindly include links to documents/evidence</t>
  </si>
  <si>
    <r>
      <rPr>
        <b/>
        <sz val="8"/>
        <color rgb="FFC00000"/>
        <rFont val="Calibri"/>
        <family val="2"/>
        <scheme val="minor"/>
      </rPr>
      <t xml:space="preserve">F.1 Does your country measure the percentage of SPP for the prioritized product/services categories listed in sub-indicator D.1. and/or social/economic/governance related considerations in D.2?
</t>
    </r>
    <r>
      <rPr>
        <sz val="8"/>
        <color theme="1"/>
        <rFont val="Calibri"/>
        <family val="2"/>
        <scheme val="minor"/>
      </rPr>
      <t xml:space="preserve">If yes, please specify the categories and the total value of contracts per category, using the latest available data (2021 or 2020). If no, you have now completed the questionnaire. 
</t>
    </r>
    <r>
      <rPr>
        <b/>
        <sz val="8"/>
        <color rgb="FFC00000"/>
        <rFont val="Calibri"/>
        <family val="2"/>
        <scheme val="minor"/>
      </rPr>
      <t xml:space="preserve">
</t>
    </r>
    <r>
      <rPr>
        <sz val="8"/>
        <color theme="1"/>
        <rFont val="Calibri"/>
        <family val="2"/>
        <scheme val="minor"/>
      </rPr>
      <t>Please list the public procurement spend categories used by your government below.</t>
    </r>
  </si>
  <si>
    <t>Please select year of reference: 2020 or 2021</t>
  </si>
  <si>
    <r>
      <t xml:space="preserve">Please indicate the </t>
    </r>
    <r>
      <rPr>
        <i/>
        <sz val="8"/>
        <color rgb="FFFF0066"/>
        <rFont val="Calibri (Body)"/>
      </rPr>
      <t>total value of national/federal contracts that include sustainability requirements</t>
    </r>
    <r>
      <rPr>
        <i/>
        <sz val="8"/>
        <color rgb="FF000000"/>
        <rFont val="Calibri"/>
        <family val="2"/>
        <scheme val="minor"/>
      </rPr>
      <t xml:space="preserve"> for the spend categories listed in column B</t>
    </r>
  </si>
  <si>
    <r>
      <t>Please provide details regarding what is considered a</t>
    </r>
    <r>
      <rPr>
        <i/>
        <sz val="8"/>
        <color rgb="FFFF0066"/>
        <rFont val="Calibri (Body)"/>
      </rPr>
      <t xml:space="preserve"> "sustainable contract" </t>
    </r>
    <r>
      <rPr>
        <i/>
        <sz val="8"/>
        <rFont val="Calibri"/>
        <family val="2"/>
        <scheme val="minor"/>
      </rPr>
      <t xml:space="preserve">in calculating this total value and provide supporting evidence.
</t>
    </r>
  </si>
  <si>
    <r>
      <rPr>
        <i/>
        <sz val="8"/>
        <color rgb="FFFF0066"/>
        <rFont val="Calibri"/>
        <family val="2"/>
        <scheme val="minor"/>
      </rPr>
      <t>Optional</t>
    </r>
    <r>
      <rPr>
        <i/>
        <sz val="8"/>
        <rFont val="Calibri"/>
        <family val="2"/>
        <scheme val="minor"/>
      </rPr>
      <t>: Please indicate the total value of all national/federal procurement contracts
(sustainable + non-sustainable) for the category listed in column B</t>
    </r>
  </si>
  <si>
    <r>
      <rPr>
        <i/>
        <sz val="8"/>
        <color rgb="FFFF0066"/>
        <rFont val="Calibri"/>
        <family val="2"/>
        <scheme val="minor"/>
      </rPr>
      <t>Indicative percentage of SPP per procurement category</t>
    </r>
    <r>
      <rPr>
        <i/>
        <sz val="8"/>
        <rFont val="Calibri"/>
        <family val="2"/>
        <scheme val="minor"/>
      </rPr>
      <t xml:space="preserve">
(Please note that this percentage is not used in calculation, it is only displayed for information)</t>
    </r>
  </si>
  <si>
    <t>1. Your category here</t>
  </si>
  <si>
    <t>2. Your category here</t>
  </si>
  <si>
    <t>3. Your category here</t>
  </si>
  <si>
    <t>4. Your category here</t>
  </si>
  <si>
    <t>5. …</t>
  </si>
  <si>
    <t>6. …</t>
  </si>
  <si>
    <t>7. …</t>
  </si>
  <si>
    <t>8. …</t>
  </si>
  <si>
    <t>9. …</t>
  </si>
  <si>
    <t>10. …</t>
  </si>
  <si>
    <t>11. …</t>
  </si>
  <si>
    <t>12. …</t>
  </si>
  <si>
    <t>13. …</t>
  </si>
  <si>
    <t>14. …</t>
  </si>
  <si>
    <t>15. …</t>
  </si>
  <si>
    <t>16. …</t>
  </si>
  <si>
    <t>17. …</t>
  </si>
  <si>
    <t>18. …</t>
  </si>
  <si>
    <t>19. …</t>
  </si>
  <si>
    <t>20. …</t>
  </si>
  <si>
    <t>21. …</t>
  </si>
  <si>
    <t>22. …</t>
  </si>
  <si>
    <t>23. …</t>
  </si>
  <si>
    <t>24. …</t>
  </si>
  <si>
    <t>...</t>
  </si>
  <si>
    <t>25. …</t>
  </si>
  <si>
    <t>26. …</t>
  </si>
  <si>
    <t>27. …</t>
  </si>
  <si>
    <t>28. …</t>
  </si>
  <si>
    <t>29. …</t>
  </si>
  <si>
    <t>30. …</t>
  </si>
  <si>
    <r>
      <t xml:space="preserve">Total Value of
</t>
    </r>
    <r>
      <rPr>
        <b/>
        <sz val="8"/>
        <color theme="9" tint="-0.249977111117893"/>
        <rFont val="Calibri"/>
        <family val="2"/>
        <scheme val="minor"/>
      </rPr>
      <t>Federal / National
Sustainable Public Procurement</t>
    </r>
  </si>
  <si>
    <r>
      <t xml:space="preserve">Total Value of
</t>
    </r>
    <r>
      <rPr>
        <b/>
        <sz val="8"/>
        <color theme="9" tint="-0.249977111117893"/>
        <rFont val="Calibri"/>
        <family val="2"/>
        <scheme val="minor"/>
      </rPr>
      <t>Federal / National Public Procurement</t>
    </r>
  </si>
  <si>
    <t>Your score F:</t>
  </si>
  <si>
    <t>FEDERAL / NATIONAL GOVERNMENT
SUB-INDEX
A *(B + C + D + E + F)</t>
  </si>
  <si>
    <t>YOUR TOTAL SCORE:</t>
  </si>
  <si>
    <t>SUPPORTING DOCUMENTS A1</t>
  </si>
  <si>
    <t>Return to Questionnaire</t>
  </si>
  <si>
    <r>
      <rPr>
        <b/>
        <sz val="11"/>
        <color rgb="FFC00000"/>
        <rFont val="Calibri (Body)"/>
      </rPr>
      <t>What policies/strategies or action plans/roadmaps does your government (federal/national) have that support SPP implementation?</t>
    </r>
    <r>
      <rPr>
        <sz val="11"/>
        <color theme="1"/>
        <rFont val="Calibri"/>
        <family val="2"/>
        <scheme val="minor"/>
      </rPr>
      <t xml:space="preserve">
These can be dedicated SPP policies, action plans, strategies, road maps; and/or overarching policies (such as Sustainable Development policies, Sustainable Consumption and Production policies, etc.) with comprehensive SPP provisions.</t>
    </r>
  </si>
  <si>
    <t>Policies/strategies and action plans/roadmaps supporting SPP</t>
  </si>
  <si>
    <t>Please select the document type from the drop-down list below</t>
  </si>
  <si>
    <t>Please select the SPP objective from the drop-down list below</t>
  </si>
  <si>
    <t>Date of approval
(dd/mm/yy)</t>
  </si>
  <si>
    <t>Document name and link</t>
  </si>
  <si>
    <t>Please make reference below to the relevant sections and page numbers that relate to SPP of the documents listed in column F.</t>
  </si>
  <si>
    <r>
      <rPr>
        <b/>
        <sz val="11"/>
        <color rgb="FF000000"/>
        <rFont val="Calibri"/>
      </rPr>
      <t xml:space="preserve">Maßnahmenprogramm Nachhaltigkeit – Weiterentwicklung 2021
</t>
    </r>
    <r>
      <rPr>
        <sz val="11"/>
        <color rgb="FF000000"/>
        <rFont val="Calibri"/>
      </rPr>
      <t>https://www.bundesregierung.de/resource/blob/998008/1953740/1fa562505e19485b107b61ddb19ea0a7/2021-08-25-massnahmenprogramm-nachhaltigkeit-2021-data.pdf?download=1</t>
    </r>
  </si>
  <si>
    <t>see page 14 onwards</t>
  </si>
  <si>
    <r>
      <rPr>
        <b/>
        <sz val="11"/>
        <color theme="1"/>
        <rFont val="Calibri"/>
        <family val="2"/>
        <scheme val="minor"/>
      </rPr>
      <t>Nachhaltigkeit konkret im Verwaltungshandeln umsetzen</t>
    </r>
    <r>
      <rPr>
        <sz val="11"/>
        <color theme="1"/>
        <rFont val="Calibri"/>
        <family val="2"/>
        <scheme val="minor"/>
      </rPr>
      <t xml:space="preserve">
https://www.bundesregierung.de/resource/blob/974430/426424/ce303cc4bf64c43e7775dc20f031fb2b/2015-03-30-massnahmenprogramm-nachhaltigkeit-data.pdf?download=1</t>
    </r>
  </si>
  <si>
    <t>see page 7 onwards</t>
  </si>
  <si>
    <r>
      <rPr>
        <b/>
        <sz val="11"/>
        <color rgb="FF000000"/>
        <rFont val="Calibri"/>
      </rPr>
      <t xml:space="preserve">Monitoringbericht 2020
</t>
    </r>
    <r>
      <rPr>
        <sz val="11"/>
        <color rgb="FF000000"/>
        <rFont val="Calibri"/>
      </rPr>
      <t>https://www.bundesregierung.de/resource/blob/998006/1929120/2e32cdc2e9949e887ec1d88a3c71e71f/2021-06-14-monitoringbericht-2020-data.pdf?download=1</t>
    </r>
  </si>
  <si>
    <t>see page 18 onwards</t>
  </si>
  <si>
    <r>
      <rPr>
        <b/>
        <sz val="11"/>
        <rFont val="Calibri"/>
        <family val="2"/>
        <scheme val="minor"/>
      </rPr>
      <t>Monitoringbericht 2019</t>
    </r>
    <r>
      <rPr>
        <sz val="11"/>
        <rFont val="Calibri"/>
        <family val="2"/>
        <scheme val="minor"/>
      </rPr>
      <t xml:space="preserve">
https://www.bundesregierung.de/resource/blob/998006/1768512/0cb7394ac8424fb18292216d81faa870/monitoringbericht-2019-massnahmenprogramm-data.pdf?download=1</t>
    </r>
  </si>
  <si>
    <t>see page 17 onwards</t>
  </si>
  <si>
    <r>
      <rPr>
        <b/>
        <sz val="11"/>
        <rFont val="Calibri"/>
        <family val="2"/>
        <scheme val="minor"/>
      </rPr>
      <t>Monitoringbericht 2018</t>
    </r>
    <r>
      <rPr>
        <sz val="11"/>
        <rFont val="Calibri"/>
        <family val="2"/>
        <scheme val="minor"/>
      </rPr>
      <t xml:space="preserve">
https://www.bundesregierung.de/resource/blob/974430/1631064/1d0265c8c5529ef1738f44710c6913a9/2019-05-28-monitoringbericht-2018-data.pdf?download=1</t>
    </r>
  </si>
  <si>
    <r>
      <rPr>
        <b/>
        <sz val="11"/>
        <rFont val="Calibri"/>
        <family val="2"/>
        <scheme val="minor"/>
      </rPr>
      <t>Monitoringbericht 2017</t>
    </r>
    <r>
      <rPr>
        <sz val="11"/>
        <rFont val="Calibri"/>
        <family val="2"/>
        <scheme val="minor"/>
      </rPr>
      <t xml:space="preserve">
https://www.bundesregierung.de/resource/blob/974430/1142096/cba9d29cdb4b67c2c3b6249ffa884ea1/monitoringbericht-data.pdf?download=1</t>
    </r>
  </si>
  <si>
    <r>
      <rPr>
        <b/>
        <sz val="11"/>
        <rFont val="Calibri"/>
        <family val="2"/>
        <scheme val="minor"/>
      </rPr>
      <t>Monitoringbericht 2016</t>
    </r>
    <r>
      <rPr>
        <sz val="11"/>
        <rFont val="Calibri"/>
        <family val="2"/>
        <scheme val="minor"/>
      </rPr>
      <t xml:space="preserve">
https://www.bundesregierung.de/resource/blob/974430/426488/85dd903087275f5a4248766c74bf36f4/2017-04-24-sts-ausschuss-nachhaltigkeit-monitoring-2016-data.pdf?download=1</t>
    </r>
  </si>
  <si>
    <t>see page 15 onwards</t>
  </si>
  <si>
    <r>
      <rPr>
        <b/>
        <sz val="11"/>
        <rFont val="Calibri"/>
        <family val="2"/>
        <scheme val="minor"/>
      </rPr>
      <t>Monitoringbericht 2015</t>
    </r>
    <r>
      <rPr>
        <sz val="11"/>
        <rFont val="Calibri"/>
        <family val="2"/>
        <scheme val="minor"/>
      </rPr>
      <t xml:space="preserve">
https://www.bundesregierung.de/resource/blob/998008/427922/80090e32c89e9d3d9d5b5b2694a08575/monitoringbericht-2015-data.pdf?download=1</t>
    </r>
  </si>
  <si>
    <t>see page 13 onwards</t>
  </si>
  <si>
    <t>July 2019</t>
  </si>
  <si>
    <r>
      <rPr>
        <b/>
        <sz val="11"/>
        <color theme="1"/>
        <rFont val="Calibri"/>
        <family val="2"/>
        <scheme val="minor"/>
      </rPr>
      <t>Kompass Nachhaltigkeit</t>
    </r>
    <r>
      <rPr>
        <sz val="11"/>
        <color theme="1"/>
        <rFont val="Calibri"/>
        <family val="2"/>
        <scheme val="minor"/>
      </rPr>
      <t xml:space="preserve">
https://www.kompass-nachhaltigkeit.de/</t>
    </r>
  </si>
  <si>
    <t>Dieses Webportal bietet Ihnen umfangreiche Informationen zur nachhaltigen öffentlichen Beschaffung. Der Kompass Nachhaltigkeit ist ein lebendes Projekt. Schauen Sie daher regelmäßig vorbei, um neue Produktgruppen, Gütezeichen, Ausschreibungsbeispiele oder Anbieter zu entdecken.</t>
  </si>
  <si>
    <r>
      <rPr>
        <b/>
        <sz val="11"/>
        <color theme="1"/>
        <rFont val="Calibri"/>
        <family val="2"/>
        <scheme val="minor"/>
      </rPr>
      <t>Die Kompetenzstelle für nachhaltige Beschaffung</t>
    </r>
    <r>
      <rPr>
        <sz val="11"/>
        <color theme="1"/>
        <rFont val="Calibri"/>
        <family val="2"/>
        <scheme val="minor"/>
      </rPr>
      <t xml:space="preserve">
https://www.nachhaltige-beschaffung.info/DE/Home/home_node.html</t>
    </r>
  </si>
  <si>
    <t>Die Kompetenzstelle für nachhaltige Beschaffung beim Beschaffungsamt des Bundesministeriums des Innern (KNB) unterstützt öffentliche Auftraggeber bei der Berücksichtigung von Kriterien der Nachhaltigkeit bei Beschaffungsvorhaben.</t>
  </si>
  <si>
    <r>
      <rPr>
        <b/>
        <sz val="11"/>
        <color rgb="FFC00000"/>
        <rFont val="Calibri (Body)"/>
      </rPr>
      <t>What legal instruments does your government (federal/national) have that support SPP implementation?</t>
    </r>
    <r>
      <rPr>
        <sz val="11"/>
        <color theme="1"/>
        <rFont val="Calibri"/>
        <family val="2"/>
        <scheme val="minor"/>
      </rPr>
      <t xml:space="preserve">
These can be dedicated SPP legal instruments, such as a specific act, decree, order and/or resolution supporting SPP; and/or public procurement laws and regulations with comprehensive SPP provisions; and/or sectoral laws with comprehensive SPP provisions.</t>
    </r>
  </si>
  <si>
    <t>Legal instruments supporting SPP</t>
  </si>
  <si>
    <t>Please select the document type from the drop-down list</t>
  </si>
  <si>
    <t>Please select the SPP objective</t>
  </si>
  <si>
    <r>
      <rPr>
        <b/>
        <sz val="11"/>
        <color theme="1"/>
        <rFont val="Calibri"/>
        <family val="2"/>
        <scheme val="minor"/>
      </rPr>
      <t>Allgemeine Verwaltungsvorschrift zur Beschaffung klimafreundlicher Leistungen (AVV Klima)</t>
    </r>
    <r>
      <rPr>
        <sz val="11"/>
        <color theme="1"/>
        <rFont val="Calibri"/>
        <family val="2"/>
        <scheme val="minor"/>
      </rPr>
      <t xml:space="preserve">
https://www.bmwk.de/Redaktion/DE/Downloads/A/allgemeine-verwaltungsvorschrift-zur-beschaffung-klimafreundlicher-leistungen-avv-klima.html</t>
    </r>
  </si>
  <si>
    <r>
      <t xml:space="preserve">Gesetz über die Beschaffung sauberer Straßenfahrzeuge (SaubFahrzeugBeschG) 
</t>
    </r>
    <r>
      <rPr>
        <sz val="11"/>
        <rFont val="Calibri"/>
        <family val="2"/>
        <scheme val="minor"/>
      </rPr>
      <t>https://www.bgbl.de/xaver/bgbl/start.xav?startbk=Bundesanzeiger_BGBl&amp;start=//%2A%5B%40attr_id%3D%27bgbl121s1710.pdf%27%5D#__bgbl__%2F%2F*%5B%40attr_id%3D%27bgbl121s1691.pdf%27%5D__1665762865198</t>
    </r>
  </si>
  <si>
    <r>
      <rPr>
        <b/>
        <sz val="11"/>
        <rFont val="Calibri"/>
        <family val="2"/>
        <scheme val="minor"/>
      </rPr>
      <t xml:space="preserve">Gesetz zur Umsetzung der Abfallrahmenrichtlinie der Europäischen Union
</t>
    </r>
    <r>
      <rPr>
        <sz val="11"/>
        <rFont val="Calibri"/>
        <family val="2"/>
        <scheme val="minor"/>
      </rPr>
      <t>https://www.bgbl.de/xaver/bgbl/start.xav#__bgbl__%2F%2F*%5B%40attr_id%3D%27bgbl120s2232.pdf%27%5D__1665762952726</t>
    </r>
  </si>
  <si>
    <r>
      <t>(u.a. mit Änderungen des Kreislaufwirtschaftsgesetzes)</t>
    </r>
    <r>
      <rPr>
        <b/>
        <sz val="11"/>
        <color theme="1"/>
        <rFont val="Calibri"/>
        <family val="2"/>
        <scheme val="minor"/>
      </rPr>
      <t xml:space="preserve">
Gesetz zur Förderung der Kreislaufwirtschaft und Sicherung der umweltverträglichen Bewirtschaftung von Abfällen</t>
    </r>
    <r>
      <rPr>
        <sz val="11"/>
        <color theme="1"/>
        <rFont val="Calibri"/>
        <family val="2"/>
        <scheme val="minor"/>
      </rPr>
      <t xml:space="preserve">
http://www.gesetze-im-internet.de/krwg/index.html</t>
    </r>
  </si>
  <si>
    <r>
      <rPr>
        <b/>
        <sz val="11"/>
        <rFont val="Calibri"/>
        <family val="2"/>
        <scheme val="minor"/>
      </rPr>
      <t xml:space="preserve">Gesetz zur Einführung eines Bundes-Klimaschutzgesetzes und zur Änderung weiterer Vorschriften
</t>
    </r>
    <r>
      <rPr>
        <sz val="11"/>
        <rFont val="Calibri"/>
        <family val="2"/>
        <scheme val="minor"/>
      </rPr>
      <t>https://www.bgbl.de/xaver/bgbl/start.xav?start=//%2A%5B%40attr_id%3D%27bgbl157i1081.pdf%27%5D#__bgbl__%2F%2F*%5B%40attr_id%3D%27bgbl119s2513.pdf%27%5D__1665763256276</t>
    </r>
  </si>
  <si>
    <r>
      <rPr>
        <b/>
        <sz val="11"/>
        <rFont val="Calibri"/>
        <family val="2"/>
        <scheme val="minor"/>
      </rPr>
      <t>Verordnung zur Änderung der Vergabeverordnung und der Vergabeverordnung Verteidigung und Sicherheit</t>
    </r>
    <r>
      <rPr>
        <sz val="11"/>
        <rFont val="Calibri"/>
        <family val="2"/>
        <scheme val="minor"/>
      </rPr>
      <t xml:space="preserve">
https://www.bgbl.de/xaver/bgbl/start.xav?start=//%2A%5B%40attr_id%3D%27bgbl157i1081.pdf%27%5D#__bgbl__%2F%2F*%5B%40attr_id%3D%27bgbl119s1081.pdf%27%5D__1563444791743</t>
    </r>
  </si>
  <si>
    <r>
      <rPr>
        <b/>
        <sz val="11"/>
        <rFont val="Calibri"/>
        <family val="2"/>
        <scheme val="minor"/>
      </rPr>
      <t>Vergabe- und Vertragsordnung für Bauleistungen Teil A (VOB/A) - Ausgabe 2019</t>
    </r>
    <r>
      <rPr>
        <sz val="11"/>
        <rFont val="Calibri"/>
        <family val="2"/>
        <scheme val="minor"/>
      </rPr>
      <t xml:space="preserve">
</t>
    </r>
  </si>
  <si>
    <r>
      <rPr>
        <b/>
        <sz val="11"/>
        <color theme="1"/>
        <rFont val="Calibri"/>
        <family val="2"/>
        <scheme val="minor"/>
      </rPr>
      <t>Einführungserlass zur Vergabe- und Vertragsordnung für Bauleistungen Teil A (VOB/A), Abschnitt 1, Ausgabe 2019 vom 20.02.2019</t>
    </r>
    <r>
      <rPr>
        <sz val="11"/>
        <color theme="1"/>
        <rFont val="Calibri"/>
        <family val="2"/>
        <scheme val="minor"/>
      </rPr>
      <t xml:space="preserve">
https://www.absthessen.de/pdf/2019_02_20_BWI7_70421_VOB_A_2019_Abschnitt_1.pdf</t>
    </r>
  </si>
  <si>
    <r>
      <rPr>
        <b/>
        <sz val="11"/>
        <rFont val="Calibri"/>
        <family val="2"/>
        <scheme val="minor"/>
      </rPr>
      <t>Verfahrensordnung für die Vergabe öffentlicher Liefer- und Dienstleistungsaufträge unterhalb der EU-Schwellenwerte (Unterschwellenvergabeordnung – UVgO)</t>
    </r>
    <r>
      <rPr>
        <sz val="11"/>
        <rFont val="Calibri"/>
        <family val="2"/>
        <scheme val="minor"/>
      </rPr>
      <t xml:space="preserve">
https://www.bmwk.de/Redaktion/DE/Downloads/U/unterschwellenvergabeordnung-uvgo.pdf?__blob=publicationFile&amp;v=4</t>
    </r>
  </si>
  <si>
    <r>
      <rPr>
        <b/>
        <sz val="11"/>
        <color theme="1"/>
        <rFont val="Calibri"/>
        <family val="2"/>
        <scheme val="minor"/>
      </rPr>
      <t xml:space="preserve">Erläuterungen zur Unterschwellenvergabeordnung </t>
    </r>
    <r>
      <rPr>
        <sz val="11"/>
        <color theme="1"/>
        <rFont val="Calibri"/>
        <family val="2"/>
        <scheme val="minor"/>
      </rPr>
      <t xml:space="preserve">
https://www.bmwk.de/Redaktion/DE/Downloads/U/unterschwellenvergabeordnung-uvgo-erlaeuterungen.pdf?__blob=publicationFile&amp;v=4</t>
    </r>
  </si>
  <si>
    <t>Bekanntgabe der Vergabe- und Vertragsordnung für Bauleistungen Teil A - VOB/A - Ausgabe 2016</t>
  </si>
  <si>
    <r>
      <rPr>
        <b/>
        <sz val="11"/>
        <color theme="1"/>
        <rFont val="Calibri"/>
        <family val="2"/>
        <scheme val="minor"/>
      </rPr>
      <t>Einführungserlass zur Vergabe- und Vertragsordnung für Bauleistungen (VOB) 2016 vom 09.09.2016</t>
    </r>
    <r>
      <rPr>
        <sz val="11"/>
        <color theme="1"/>
        <rFont val="Calibri"/>
        <family val="2"/>
        <scheme val="minor"/>
      </rPr>
      <t xml:space="preserve">
http://www.verwaltungsvorschriften-im-internet.de/bsvwvbund_09092016_BI78106361.htm</t>
    </r>
  </si>
  <si>
    <r>
      <rPr>
        <b/>
        <sz val="11"/>
        <rFont val="Calibri"/>
        <family val="2"/>
        <scheme val="minor"/>
      </rPr>
      <t>Bekanntmachung gemäß § 106 Absatz 3 des Gesetzes gegen Wettbewerbsbeschränkungen</t>
    </r>
    <r>
      <rPr>
        <sz val="11"/>
        <color rgb="FF0070C0"/>
        <rFont val="Calibri"/>
        <family val="2"/>
        <scheme val="minor"/>
      </rPr>
      <t xml:space="preserve">
</t>
    </r>
  </si>
  <si>
    <r>
      <rPr>
        <b/>
        <sz val="11"/>
        <color rgb="FF000000"/>
        <rFont val="Calibri"/>
      </rPr>
      <t xml:space="preserve">Verordnung zur Modernisierung des Vergaberechts (Vergaberechtsmodernisierungsverordnung - VergRModVO)
</t>
    </r>
    <r>
      <rPr>
        <sz val="11"/>
        <color rgb="FF000000"/>
        <rFont val="Calibri"/>
      </rPr>
      <t>https://www.bgbl.de/xaver/bgbl/start.xav?startbk=Bundesanzeiger_BGBl#__bgbl__%2F%2F*%5B%40attr_id%3D%27bgbl116s0624.pdf%27%5D__1665763801859</t>
    </r>
  </si>
  <si>
    <r>
      <rPr>
        <b/>
        <sz val="11"/>
        <color theme="1"/>
        <rFont val="Calibri"/>
        <family val="2"/>
        <scheme val="minor"/>
      </rPr>
      <t>Gesetz zur Modernisierung des Vergaberechts (Vergaberechtsmodernisierungsgesetz - VergRModG)</t>
    </r>
    <r>
      <rPr>
        <sz val="11"/>
        <color theme="1"/>
        <rFont val="Calibri"/>
        <family val="2"/>
        <scheme val="minor"/>
      </rPr>
      <t xml:space="preserve">
https://www.bgbl.de/xaver/bgbl/start.xav?startbk=Bundesanzeiger_BGBl#__bgbl__%2F%2F*%5B%40attr_id%3D%27bgbl116s0203.pdf%27%5D__1665763878546</t>
    </r>
  </si>
  <si>
    <r>
      <rPr>
        <b/>
        <sz val="11"/>
        <color theme="1"/>
        <rFont val="Calibri"/>
        <family val="2"/>
        <scheme val="minor"/>
      </rPr>
      <t>Bekanntmachung der Vergabe- und Vertragsordnung für Bauleistungen - Teil A (VOB/A) und Teil B (VOB/B), Ausgabe 2016</t>
    </r>
    <r>
      <rPr>
        <sz val="11"/>
        <color theme="1"/>
        <rFont val="Calibri"/>
        <family val="2"/>
        <scheme val="minor"/>
      </rPr>
      <t xml:space="preserve">
</t>
    </r>
  </si>
  <si>
    <r>
      <rPr>
        <b/>
        <sz val="11"/>
        <color theme="1"/>
        <rFont val="Calibri"/>
        <family val="2"/>
        <scheme val="minor"/>
      </rPr>
      <t>Berichtigung vom 21. März 2016 im Bundesanzeiger AT 01. April 2016 B1</t>
    </r>
    <r>
      <rPr>
        <sz val="11"/>
        <color theme="1"/>
        <rFont val="Calibri"/>
        <family val="2"/>
        <scheme val="minor"/>
      </rPr>
      <t xml:space="preserve">
</t>
    </r>
  </si>
  <si>
    <r>
      <rPr>
        <b/>
        <sz val="11"/>
        <color theme="1"/>
        <rFont val="Calibri"/>
        <family val="2"/>
        <scheme val="minor"/>
      </rPr>
      <t>Gemeinsamer Erlass zur Beschaffung von Holzprodukten</t>
    </r>
    <r>
      <rPr>
        <sz val="11"/>
        <color theme="1"/>
        <rFont val="Calibri"/>
        <family val="2"/>
        <scheme val="minor"/>
      </rPr>
      <t xml:space="preserve">
</t>
    </r>
  </si>
  <si>
    <r>
      <rPr>
        <b/>
        <sz val="11"/>
        <color rgb="FF000000"/>
        <rFont val="Calibri"/>
      </rPr>
      <t xml:space="preserve">Gemeinsamer Leitfaden zum Beschaffungserlass für Holzprodukte (2017)
</t>
    </r>
    <r>
      <rPr>
        <sz val="11"/>
        <color rgb="FF000000"/>
        <rFont val="Calibri"/>
      </rPr>
      <t>http://www.verwaltungsvorschriften-im-internet.de/bsvwvbund_06102017_534625050005.htm</t>
    </r>
  </si>
  <si>
    <r>
      <rPr>
        <b/>
        <sz val="11"/>
        <color theme="1"/>
        <rFont val="Calibri"/>
        <family val="2"/>
        <scheme val="minor"/>
      </rPr>
      <t>Vergabe- und Vertragsordnung für Leistungen (VOL)</t>
    </r>
    <r>
      <rPr>
        <sz val="11"/>
        <color theme="1"/>
        <rFont val="Calibri"/>
        <family val="2"/>
        <scheme val="minor"/>
      </rPr>
      <t xml:space="preserve">
https://www.bmwk.de/Redaktion/DE/Downloads/Gesetz/verdingungsordnung-fuer-leistungen-vol-a-2009.html</t>
    </r>
  </si>
  <si>
    <r>
      <rPr>
        <b/>
        <sz val="11"/>
        <color theme="1"/>
        <rFont val="Calibri"/>
        <family val="2"/>
        <scheme val="minor"/>
      </rPr>
      <t>Verpflichtungserklärung zur Einhaltung von Arbeits- und Sozialstandards in der öffentlichen ITK-Beschaffung</t>
    </r>
    <r>
      <rPr>
        <sz val="11"/>
        <color theme="1"/>
        <rFont val="Calibri"/>
        <family val="2"/>
        <scheme val="minor"/>
      </rPr>
      <t xml:space="preserve">
https://www.nachhaltige-beschaffung.info/SharedDocs/DokumenteNB/Verpflichtungserkl%C3%A4rung_ILO_BeschA_Bitkom_2019.pdf?__blob=publicationFile&amp;v=6</t>
    </r>
  </si>
  <si>
    <r>
      <t xml:space="preserve">Nationaler Aktionsplan
Umsetzung der VN-Leitprinzipien für
Wirtschaft und Menschenrechte: </t>
    </r>
    <r>
      <rPr>
        <sz val="11"/>
        <rFont val="Calibri"/>
        <family val="2"/>
        <scheme val="minor"/>
      </rPr>
      <t>https://www.auswaertiges-amt.de/de/aussenpolitik/themen/aussenwirtschaft/wirtschaft-und-menschenrechte/nationaler-aktionsplan-wirtschaft-menschenrechte/205208</t>
    </r>
  </si>
  <si>
    <r>
      <rPr>
        <b/>
        <sz val="11"/>
        <color theme="1"/>
        <rFont val="Calibri"/>
        <family val="2"/>
        <scheme val="minor"/>
      </rPr>
      <t xml:space="preserve">Leitfaden Sozialorientierte Beschaffung
</t>
    </r>
    <r>
      <rPr>
        <sz val="11"/>
        <color theme="1"/>
        <rFont val="Calibri"/>
        <family val="2"/>
        <scheme val="minor"/>
      </rPr>
      <t xml:space="preserve">https://www.nachhaltige-beschaffung.info/SharedDocs/DokumenteNB/210706_LF_EU_Sozial.pdf?__blob=publicationFile&amp;v=7
</t>
    </r>
  </si>
  <si>
    <t>From our perspective these appliances are well regualted under the ESPR. We recommend to our procurers the EPREL database of the European Commission. https://eprel.ec.europa.eu/screen/home</t>
  </si>
  <si>
    <t>https://www.blauer-engel.de/en/certification/basic-award-criteria#UZ12a-2019; https://www.blauer-engel.de/en/certification/basic-award-criteria#UZ102-2019; https://www.blauer-engel.de/en/certification/basic-award-criteria#UZ198-2019; https://www.blauer-engel.de/en/certification/basic-award-criteria#UZ225-2022; https://www.blauer-engel.de/en/certification/basic-award-criteria#UZ76-2016</t>
  </si>
  <si>
    <t>https://www.blauer-engel.de/en/certification/basic-award-criteria#UZ216-2021; https://www.blauer-engel.de/en/certification/basic-award-criteria#UZ218-2021; https://www.blauer-engel.de/en/certification/basic-award-criteria#UZ224-2022; https://www.blauer-engel.de/en/certification/basic-award-criteria#UZ227-2023</t>
  </si>
  <si>
    <r>
      <t xml:space="preserve">
* </t>
    </r>
    <r>
      <rPr>
        <b/>
        <sz val="8"/>
        <rFont val="Calibri"/>
        <family val="2"/>
        <scheme val="minor"/>
      </rPr>
      <t>Blue Angel_DE-UZ 216:</t>
    </r>
    <r>
      <rPr>
        <sz val="8"/>
        <rFont val="Calibri"/>
        <family val="2"/>
        <scheme val="minor"/>
      </rPr>
      <t xml:space="preserve"> Concrete products containing recycled aggregates for outdoor flooring
* </t>
    </r>
    <r>
      <rPr>
        <b/>
        <sz val="8"/>
        <rFont val="Calibri"/>
        <family val="2"/>
        <scheme val="minor"/>
      </rPr>
      <t>Blue Angel_DE-UZ 218:</t>
    </r>
    <r>
      <rPr>
        <sz val="8"/>
        <rFont val="Calibri"/>
        <family val="2"/>
        <scheme val="minor"/>
      </rPr>
      <t xml:space="preserve"> Mechanical frame fasteners for room doors without the use of building foam
* </t>
    </r>
    <r>
      <rPr>
        <b/>
        <sz val="8"/>
        <rFont val="Calibri"/>
        <family val="2"/>
        <scheme val="minor"/>
      </rPr>
      <t>Blue Angel_DE-UZ 224:</t>
    </r>
    <r>
      <rPr>
        <sz val="8"/>
        <rFont val="Calibri"/>
        <family val="2"/>
        <scheme val="minor"/>
      </rPr>
      <t xml:space="preserve"> Roof and Sealing Sheets                                                  * </t>
    </r>
    <r>
      <rPr>
        <b/>
        <sz val="8"/>
        <rFont val="Calibri"/>
        <family val="2"/>
        <scheme val="minor"/>
      </rPr>
      <t>Blue Angel_DE-UZ 227:</t>
    </r>
    <r>
      <rPr>
        <sz val="8"/>
        <rFont val="Calibri"/>
        <family val="2"/>
        <scheme val="minor"/>
      </rPr>
      <t xml:space="preserve"> Roofing tiles and fittings</t>
    </r>
  </si>
  <si>
    <t>https://www.blauer-engel.de/en/certification/basic-award-criteria#UZ176-2013; https://www.blauer-engel.de/en/certification/basic-award-criteria#UZ218-2021</t>
  </si>
  <si>
    <t>Information zur Nachhaltigkeit für die Produktgruppe Büroeinrichtung (Bürostühle, andere Büromöbel)
https://www.nachhaltige-beschaffung.info/SharedDocs/DokumenteNB/Produktbl%C3%A4tter/B%C3%BCroeinrichtung.pdf?__blob=publicationFile&amp;v=19;                  https://www.blauer-engel.de/en/certification/basic-award-criteria#UZ229-2023;                           https://www.blauer-engel.de/en/certification/basic-award-criteria#UZ117-2018;                          https://www.blauer-engel.de/en/certification/basic-award-criteria#UZ148-2015</t>
  </si>
  <si>
    <t>https://www.blauer-engel.de/en/certification/basic-award-criteria#UZ222-2022;                       https://www.blauer-engel.de/en/certification/basic-award-criteria#UZ230-2023; https://www.blauer-engel.de/en/certification/basic-award-criteria#UZ231-2023</t>
  </si>
  <si>
    <r>
      <t xml:space="preserve">* </t>
    </r>
    <r>
      <rPr>
        <b/>
        <sz val="8"/>
        <rFont val="Calibri"/>
        <family val="2"/>
        <scheme val="minor"/>
      </rPr>
      <t>Blue Angel_DE-UZ 222:</t>
    </r>
    <r>
      <rPr>
        <sz val="8"/>
        <rFont val="Calibri"/>
        <family val="2"/>
        <scheme val="minor"/>
      </rPr>
      <t xml:space="preserve"> Particle separator for firewood single-room heating appliances;                                                                                                  </t>
    </r>
    <r>
      <rPr>
        <b/>
        <sz val="8"/>
        <rFont val="Calibri"/>
        <family val="2"/>
        <scheme val="minor"/>
      </rPr>
      <t xml:space="preserve">* Blue Angel_ DE-UZ 230: </t>
    </r>
    <r>
      <rPr>
        <sz val="8"/>
        <rFont val="Calibri"/>
        <family val="2"/>
        <scheme val="minor"/>
      </rPr>
      <t xml:space="preserve">Heat pumps;                                                                 * </t>
    </r>
    <r>
      <rPr>
        <b/>
        <sz val="8"/>
        <rFont val="Calibri"/>
        <family val="2"/>
        <scheme val="minor"/>
      </rPr>
      <t xml:space="preserve">Blue Angel_ DE-UZ 231: </t>
    </r>
    <r>
      <rPr>
        <sz val="8"/>
        <rFont val="Calibri"/>
        <family val="2"/>
        <scheme val="minor"/>
      </rPr>
      <t>Chillers</t>
    </r>
  </si>
  <si>
    <t>Sustainability information for the product group ‘Lighting’:
https://www.nachhaltige-beschaffung.info/SharedDocs/DokumenteNB/Produktbl%C3%A4tter/Beleuchtung.pdf?__blob=publicationFile&amp;v=14</t>
  </si>
  <si>
    <t>* The product group ‘Lighting’ comprises individual conventional lamps and light sources for interior lighting as well as comprehensive technical solutions for interior and exterior lighting.</t>
  </si>
  <si>
    <r>
      <t xml:space="preserve">* Die Bundesregierung: 2021):  Leitfaden für die nachhaltige Organisation von Veranstaltungen Teil des Maßnahmenprogramms Nachhaltigkeit der Bundesregierung für die Bundesverwaltung Vom 25. August 2021;                * BMUKN &amp; UBA (2020): Leitfaden für die nachhaltige Organisation von Veranstaltungen;                                                                                                       * </t>
    </r>
    <r>
      <rPr>
        <b/>
        <sz val="8"/>
        <rFont val="Calibri"/>
        <family val="2"/>
        <scheme val="minor"/>
      </rPr>
      <t xml:space="preserve">Blue Angel_ DE-UZ 236 </t>
    </r>
    <r>
      <rPr>
        <sz val="8"/>
        <rFont val="Calibri"/>
        <family val="2"/>
        <scheme val="minor"/>
      </rPr>
      <t>Events</t>
    </r>
  </si>
  <si>
    <t>https://www.bundesregierung.de/resource/blob/2196306/1978090/bf64f6b21f525726590bd04c002f6035/2021-10-11-leitfaden-nachhaltige-organisation-veranstaltungen-2021-data.pdf?download=1;                                            https://www.bundesumweltministerium.de/publikation/leitfaden-fuer-die-nachhaltige-organisation-von-veranstaltungen;                                           https://www.blauer-engel.de/en/certification/basic-award-criteria#UZ236-2024</t>
  </si>
  <si>
    <r>
      <rPr>
        <b/>
        <sz val="8"/>
        <rFont val="Calibri"/>
        <family val="2"/>
        <scheme val="minor"/>
      </rPr>
      <t>Sustainability information for the product group office equipment (multifunction devices including copiers, laser printers, ink and toner cartridges)</t>
    </r>
    <r>
      <rPr>
        <sz val="8"/>
        <rFont val="Calibri"/>
        <family val="2"/>
        <scheme val="minor"/>
      </rPr>
      <t xml:space="preserve">
https://www.nachhaltige-beschaffung.info/SharedDocs/Produktgruppenblaetter/PGBL_B%C3%BCroger%C3%A4te/PGB.html?nn=5144814
</t>
    </r>
    <r>
      <rPr>
        <b/>
        <sz val="8"/>
        <rFont val="Calibri"/>
        <family val="2"/>
        <scheme val="minor"/>
      </rPr>
      <t xml:space="preserve">Sustainability information for the product group Information and Communication Technology (ICT):
</t>
    </r>
    <r>
      <rPr>
        <sz val="8"/>
        <rFont val="Calibri"/>
        <family val="2"/>
        <scheme val="minor"/>
      </rPr>
      <t>https://www.nachhaltige-beschaffung.info/SharedDocs/Produktgruppenblaetter/PGBL_IT/PGB_IT.html?nn=5144814;                                      https://www.blauer-engel.de/en/certification/basic-award-criteria#UZ78-2024;                                                     https://www.blauer-engel.de/en/certification/basic-award-criteria#UZ106-2022                        https://www.blauer-engel.de/en/certification/basic-award-criteria#UZ215-2020;                         https://www.blauer-engel.de/en/certification/basic-award-criteria#UZ228-2023</t>
    </r>
  </si>
  <si>
    <t>Sustainability information for the product group Office supplies: 
https://www.nachhaltige-beschaffung.info/SharedDocs/Produktgruppenblaetter/PGBL_Bueroartikel_KM/PGB.html?nn=5144814                   https://www.blauer-engel.de/en/certification/basic-award-criteria#UZ30a-2024;                         https://www.blauer-engel.de/en/certification/basic-award-criteria#UZ200-2016</t>
  </si>
  <si>
    <r>
      <t xml:space="preserve">* The product group ‘Office supplies’ includes staplers, files, pens, sticky notes, labels and organisational aids. The paper to be used (copy/print paper) is not included in this product group. The product group sheet ‘Paper products’ is intended for this purpose.                                                          </t>
    </r>
    <r>
      <rPr>
        <b/>
        <sz val="8"/>
        <rFont val="Calibri"/>
        <family val="2"/>
        <scheme val="minor"/>
      </rPr>
      <t>*Blue Angel_ DE-UZ 30a:</t>
    </r>
    <r>
      <rPr>
        <sz val="8"/>
        <rFont val="Calibri"/>
        <family val="2"/>
        <scheme val="minor"/>
      </rPr>
      <t xml:space="preserve"> Products made from Recycled Plastics;            </t>
    </r>
    <r>
      <rPr>
        <b/>
        <sz val="8"/>
        <rFont val="Calibri"/>
        <family val="2"/>
        <scheme val="minor"/>
      </rPr>
      <t>*Blue Angel_ DE-UZ 200:</t>
    </r>
    <r>
      <rPr>
        <sz val="8"/>
        <rFont val="Calibri"/>
        <family val="2"/>
        <scheme val="minor"/>
      </rPr>
      <t xml:space="preserve"> Writing Utensils and Stamps</t>
    </r>
  </si>
  <si>
    <t>Sustainability information for the product group paper products.
https://www.nachhaltige-beschaffung.info/SharedDocs/Produktgruppenblaetter/PGBL_Bueroartikel_KM/PGB.html?nn=5144814; https://www.blauer-engel.de/en/certification/basic-award-criteria#UZ14a-2020; https://www.blauer-engel.de/en/certification/basic-award-criteria#UZ14b-2020</t>
  </si>
  <si>
    <r>
      <t xml:space="preserve">* The product group ‘Mobility Management/(Electric) Mobility’ includes not only electric vehicles and their charging infrastructure, but also information on other forms and concepts of mobility.
* </t>
    </r>
    <r>
      <rPr>
        <b/>
        <sz val="8"/>
        <rFont val="Calibri"/>
        <family val="2"/>
        <scheme val="minor"/>
      </rPr>
      <t>Blue Angel_DE-UZ 59a:</t>
    </r>
    <r>
      <rPr>
        <sz val="8"/>
        <rFont val="Calibri"/>
        <family val="2"/>
        <scheme val="minor"/>
      </rPr>
      <t xml:space="preserve"> Municipal Vehicles
* </t>
    </r>
    <r>
      <rPr>
        <b/>
        <sz val="8"/>
        <rFont val="Calibri"/>
        <family val="2"/>
        <scheme val="minor"/>
      </rPr>
      <t>Blue Angel_DE-UZ 59b:</t>
    </r>
    <r>
      <rPr>
        <sz val="8"/>
        <rFont val="Calibri"/>
        <family val="2"/>
        <scheme val="minor"/>
      </rPr>
      <t xml:space="preserve"> Buses                                                                              </t>
    </r>
    <r>
      <rPr>
        <b/>
        <sz val="8"/>
        <rFont val="Calibri"/>
        <family val="2"/>
        <scheme val="minor"/>
      </rPr>
      <t>* Blue Angel_DE-UZ 100:</t>
    </r>
    <r>
      <rPr>
        <sz val="8"/>
        <rFont val="Calibri"/>
        <family val="2"/>
        <scheme val="minor"/>
      </rPr>
      <t xml:space="preserve"> Car Sharing (new)
* </t>
    </r>
    <r>
      <rPr>
        <b/>
        <sz val="8"/>
        <rFont val="Calibri"/>
        <family val="2"/>
        <scheme val="minor"/>
      </rPr>
      <t>Blue Angel_DE-UZ 226:</t>
    </r>
    <r>
      <rPr>
        <sz val="8"/>
        <rFont val="Calibri"/>
        <family val="2"/>
        <scheme val="minor"/>
      </rPr>
      <t xml:space="preserve"> Last mile delivery services
* </t>
    </r>
    <r>
      <rPr>
        <b/>
        <sz val="8"/>
        <rFont val="Calibri"/>
        <family val="2"/>
        <scheme val="minor"/>
      </rPr>
      <t xml:space="preserve">Blue Angel_DE-UZ 27: </t>
    </r>
    <r>
      <rPr>
        <sz val="8"/>
        <rFont val="Calibri"/>
        <family val="2"/>
        <scheme val="minor"/>
      </rPr>
      <t>Reusable packaging systems for transport and shipping (new)</t>
    </r>
  </si>
  <si>
    <t xml:space="preserve">Sustainability information for the product group Electric Mobility / Mobility Management
https://www.nachhaltige-beschaffung.info/SharedDocs/Produktgruppenblaetter/PGBL_Emob/PGBL_EMob.html?nn=5144814;                   https://www.blauer-engel.de/en/certification/basic-award-criteria#UZ59a-2018;                                             https://www.blauer-engel.de/en/certification/basic-award-criteria#UZ59b-2018;                https://www.blauer-engel.de/en/certification/basic-award-criteria#UZ100-2025;                                  https://www.blauer-engel.de/en/certification/basic-award-criteria#UZ226-2022; https://www.blauer-engel.de/en/certification/basic-award-criteria#UZ27-2025    </t>
  </si>
  <si>
    <t>https://www.blauer-engel.de/en/certification/basic-award-criteria#UZ157-2022; https://www.blauer-engel.de/en/certification/basic-award-criteria#UZ24-2024: https://www.blauer-engel.de/en/certification/basic-award-criteria#UZ84a-2021</t>
  </si>
  <si>
    <r>
      <rPr>
        <b/>
        <sz val="8"/>
        <rFont val="Calibri"/>
        <family val="2"/>
        <scheme val="minor"/>
      </rPr>
      <t xml:space="preserve">* Blue Angel_DE-UZ 157: </t>
    </r>
    <r>
      <rPr>
        <sz val="8"/>
        <rFont val="Calibri"/>
        <family val="2"/>
        <scheme val="minor"/>
      </rPr>
      <t xml:space="preserve">Energy-Efficient and Water-Saving Hand-Held and Overhead Shower Heads;                                                                                  </t>
    </r>
    <r>
      <rPr>
        <b/>
        <sz val="8"/>
        <rFont val="Calibri"/>
        <family val="2"/>
        <scheme val="minor"/>
      </rPr>
      <t xml:space="preserve">* Blue Angel_ DE-UZ 24: </t>
    </r>
    <r>
      <rPr>
        <sz val="8"/>
        <rFont val="Calibri"/>
        <family val="2"/>
        <scheme val="minor"/>
      </rPr>
      <t xml:space="preserve">Environmentally Acceptable Pipe Cleaners;             </t>
    </r>
    <r>
      <rPr>
        <b/>
        <sz val="8"/>
        <rFont val="Calibri"/>
        <family val="2"/>
        <scheme val="minor"/>
      </rPr>
      <t>* Blue Angel_ DE-UZ 84a</t>
    </r>
    <r>
      <rPr>
        <sz val="8"/>
        <rFont val="Calibri"/>
        <family val="2"/>
        <scheme val="minor"/>
      </rPr>
      <t>: Sanitary Additives Compatible with Wastewater Treatment Plants</t>
    </r>
  </si>
  <si>
    <t>https://www.blauer-engel.de/en/certification/basic-award-criteria#UZ213-2025; https://www.blauer-engel.de/en/certification/basic-award-criteria#UZ228-2023</t>
  </si>
  <si>
    <r>
      <rPr>
        <b/>
        <sz val="8"/>
        <rFont val="Calibri"/>
        <family val="2"/>
        <scheme val="minor"/>
      </rPr>
      <t xml:space="preserve">* Blue Angel_DE-UZ 213: </t>
    </r>
    <r>
      <rPr>
        <sz val="8"/>
        <rFont val="Calibri"/>
        <family val="2"/>
        <scheme val="minor"/>
      </rPr>
      <t xml:space="preserve">Server and Data Storage Products (new);                  </t>
    </r>
    <r>
      <rPr>
        <b/>
        <sz val="8"/>
        <rFont val="Calibri"/>
        <family val="2"/>
        <scheme val="minor"/>
      </rPr>
      <t xml:space="preserve">* Blue Angel_DE-UZ 228: </t>
    </r>
    <r>
      <rPr>
        <sz val="8"/>
        <rFont val="Calibri"/>
        <family val="2"/>
        <scheme val="minor"/>
      </rPr>
      <t xml:space="preserve">Data Centers </t>
    </r>
  </si>
  <si>
    <r>
      <t xml:space="preserve">* Resources and Energy-Efficient Software Products
* </t>
    </r>
    <r>
      <rPr>
        <b/>
        <sz val="8"/>
        <color rgb="FF000000"/>
        <rFont val="Calibri"/>
      </rPr>
      <t xml:space="preserve">Blue </t>
    </r>
    <r>
      <rPr>
        <b/>
        <sz val="8"/>
        <color rgb="FF000000"/>
        <rFont val="Calibri"/>
        <family val="2"/>
      </rPr>
      <t>Angel_DE-UZ 215</t>
    </r>
    <r>
      <rPr>
        <sz val="8"/>
        <color rgb="FF000000"/>
        <rFont val="Calibri"/>
      </rPr>
      <t>: Resources and Energy-Efficient Software Products</t>
    </r>
  </si>
  <si>
    <t>https://www.blauer-engel.de/en/certification/basic-award-criteria#UZ215-2020</t>
  </si>
  <si>
    <t>Information zur Nachhaltigkeit für die ProduktgruppeReinigungsmittel und -dienstleistungen
https://www.nachhaltige-beschaffung.info/SharedDocs/Produktgruppenblaetter/PGBL_Reinigung/PGBL_Reinigung.html?nn=5144814; https://www.blauer-engel.de/en/certification/basic-award-criteria#UZ194-2022; https://www.blauer-engel.de/en/certification/basic-award-criteria#UZ201-2022; https://www.blauer-engel.de/en/certification/basic-award-criteria#UZ202-2022; EU Ecolabel for cleaning (hostet by European Comission): https://environment.ec.europa.eu/topics/circular-economy/eu-ecolabel/product-groups-and-criteria/cleaning_en;                                    https://www.blauer-engel.de/en/certification/basic-award-criteria#UZ104-2021</t>
  </si>
  <si>
    <t>https://www.blauer-engel.de/en/certification/basic-award-criteria#UZ154-2023; https://www.blauer-engel.de/en/certification/basic-award-criteria#UZ155-2018</t>
  </si>
  <si>
    <t>Sustainability information for the product group Food/Catering:
https://www.nachhaltige-beschaffung.info/SharedDocs/Produktgruppenblaetter/PGBL_Lebensmittel_Catering/PGB.html?nn=5144814; https://www.blauer-engel.de/en/certification/basic-award-criteria#UZ229-2023; https://www.blauer-engel.de/en/productworld/reusable-systems-to-go-for-food-and-beverages-until-12-2025</t>
  </si>
  <si>
    <t>Foam and water fire extinguishers</t>
  </si>
  <si>
    <t>https://www.blauer-engel.de/en/certification/basic-award-criteria#UZ232-2023</t>
  </si>
  <si>
    <t>https://www.blauer-engel.de/en/certification/basic-award-criteria#UZ116-2012</t>
  </si>
  <si>
    <r>
      <t xml:space="preserve">* Energie-Contracting bedeutet die Übertragung von eigenen Aufgaben des Rechtssubjekts auf ein Dienstleistungsunternehmen. In seiner Hauptanwendungsform des Liefer-, Anlagen-, Energie- oder Wärme-Contractings bezieht sich der Begriff auf die Bereitstellung bzw. Lieferung von Betriebsstoffen (Wärme, Kälte, Strom, Dampf, Druckluft usw.) und den Betrieb zugehöriger Anlagen.
* </t>
    </r>
    <r>
      <rPr>
        <b/>
        <sz val="8"/>
        <rFont val="Calibri"/>
        <family val="2"/>
        <scheme val="minor"/>
      </rPr>
      <t xml:space="preserve">Arbeitshilfe für eine europaweite Ausschreibung der Lieferung von Ökostrom im offenen Verfahren: </t>
    </r>
    <r>
      <rPr>
        <sz val="8"/>
        <rFont val="Calibri"/>
        <family val="2"/>
        <scheme val="minor"/>
      </rPr>
      <t xml:space="preserve">https://www.umweltbundesamt.de/publikationen/arbeitshilfe-fuer-eine-europaweite-ausschreibung) (only available in German);                                </t>
    </r>
    <r>
      <rPr>
        <b/>
        <sz val="8"/>
        <rFont val="Calibri"/>
        <family val="2"/>
        <scheme val="minor"/>
      </rPr>
      <t>* Blue Angel_DE-UZ 116:</t>
    </r>
    <r>
      <rPr>
        <sz val="8"/>
        <rFont val="Calibri"/>
        <family val="2"/>
        <scheme val="minor"/>
      </rPr>
      <t xml:space="preserve"> Solar-Powered Products</t>
    </r>
  </si>
  <si>
    <r>
      <rPr>
        <b/>
        <sz val="8"/>
        <rFont val="Calibri"/>
        <family val="2"/>
        <scheme val="minor"/>
      </rPr>
      <t xml:space="preserve">* Blue Angel_DE-UZ 232: </t>
    </r>
    <r>
      <rPr>
        <sz val="8"/>
        <rFont val="Calibri"/>
        <family val="2"/>
        <scheme val="minor"/>
      </rPr>
      <t>Foam and water fire extinguishers</t>
    </r>
  </si>
  <si>
    <r>
      <t xml:space="preserve">* The product group ‘Office equipment’ includes devices for scanning, copying and printing documents. It also covers the necessary accessories, such as toner cartridges and ink cartridges. This product group does not include the paper to be used (copy/print paper). These items are covered in product group 3 (Paper products).
* The ICT product group includes information on IT hardware and software, as well as IT services.
* Computers and keyboards, low-energy hand dryers, projectors, digital cordless phones                                                                                                         </t>
    </r>
    <r>
      <rPr>
        <b/>
        <sz val="8"/>
        <rFont val="Calibri"/>
        <family val="2"/>
        <scheme val="minor"/>
      </rPr>
      <t xml:space="preserve">* Blue Angel_DE-UZ 78: </t>
    </r>
    <r>
      <rPr>
        <sz val="8"/>
        <rFont val="Calibri"/>
        <family val="2"/>
        <scheme val="minor"/>
      </rPr>
      <t xml:space="preserve">Computer, Keyboards and Mice (new);                                                             * </t>
    </r>
    <r>
      <rPr>
        <b/>
        <sz val="8"/>
        <rFont val="Calibri"/>
        <family val="2"/>
        <scheme val="minor"/>
      </rPr>
      <t>Blue Angel_ DE-UZ 106:</t>
    </r>
    <r>
      <rPr>
        <sz val="8"/>
        <rFont val="Calibri"/>
        <family val="2"/>
        <scheme val="minor"/>
      </rPr>
      <t xml:space="preserve"> Mobiltelefone, Smartphones und Tablets;             </t>
    </r>
    <r>
      <rPr>
        <b/>
        <sz val="8"/>
        <rFont val="Calibri"/>
        <family val="2"/>
        <scheme val="minor"/>
      </rPr>
      <t>*Blue Angel_  DE-UZ 215</t>
    </r>
    <r>
      <rPr>
        <sz val="8"/>
        <rFont val="Calibri"/>
        <family val="2"/>
        <scheme val="minor"/>
      </rPr>
      <t xml:space="preserve">: Resources and Energy-Efficient Software Products;                                                                                                               </t>
    </r>
    <r>
      <rPr>
        <b/>
        <sz val="8"/>
        <rFont val="Calibri"/>
        <family val="2"/>
        <scheme val="minor"/>
      </rPr>
      <t>*Blue Angel_ DE-UZ 228:</t>
    </r>
    <r>
      <rPr>
        <sz val="8"/>
        <rFont val="Calibri"/>
        <family val="2"/>
        <scheme val="minor"/>
      </rPr>
      <t xml:space="preserve"> Data Centers                                                              See also: Maßnahmenprogramm Nachhaltigkeit der Bundesregierung, Anlage 1, 6. a)  (for link see "supporting documents")</t>
    </r>
  </si>
  <si>
    <r>
      <t xml:space="preserve">* The product group ‘Paper products’ includes the product groups ‘Printed matter’, ‘Printing and press paper’, ‘Products made from recycled cardboard (including folders)’ and ‘Paper products (including envelopes)’.
* Sanitary Paper Products, Recycled Paper, Graphic paper and cardboard made from 100% waste paper (recycled paper and cardboard), Finished products made from recovcered paper, Printing and Publication Paper made primarily from Waste Paper;                                                                     </t>
    </r>
    <r>
      <rPr>
        <b/>
        <sz val="8"/>
        <rFont val="Calibri"/>
        <family val="2"/>
        <scheme val="minor"/>
      </rPr>
      <t>*Blue Angel_ DE-UZ 14a</t>
    </r>
    <r>
      <rPr>
        <sz val="8"/>
        <rFont val="Calibri"/>
        <family val="2"/>
        <scheme val="minor"/>
      </rPr>
      <t xml:space="preserve">: Graphic paper and cardboard made from 100% waste paper (recycled paper and cardboard);                                             </t>
    </r>
    <r>
      <rPr>
        <b/>
        <sz val="8"/>
        <rFont val="Calibri"/>
        <family val="2"/>
        <scheme val="minor"/>
      </rPr>
      <t xml:space="preserve">*Blue Angel_ DE-UZ 14b: </t>
    </r>
    <r>
      <rPr>
        <sz val="8"/>
        <rFont val="Calibri"/>
        <family val="2"/>
        <scheme val="minor"/>
      </rPr>
      <t>Finished products made from recovered paper and cardboard                                                                                                             See also: Maßnahmenprogramm Nachhaltigkeit der Bundesregierung, Anlage 1, 6. b) and c)  and d) (for link see "supporting documents")</t>
    </r>
  </si>
  <si>
    <r>
      <t xml:space="preserve">* The product group ‘Cleaning agents and services (building cleaning)’ includes both the actual service of building cleaning, including the cleaning of window surfaces, and the cleaning agents to be used. This gives rise to social and environmental aspects that can be taken into account when awarding contracts.
* Carbon Dioxide Cleaning Services, Dishwasher detergents, Laundry detergent                                                                                                                                 </t>
    </r>
    <r>
      <rPr>
        <b/>
        <sz val="8"/>
        <rFont val="Calibri"/>
        <family val="2"/>
        <scheme val="minor"/>
      </rPr>
      <t>*Blue Angel_ DE-UZ 194</t>
    </r>
    <r>
      <rPr>
        <sz val="8"/>
        <rFont val="Calibri"/>
        <family val="2"/>
        <scheme val="minor"/>
      </rPr>
      <t xml:space="preserve">:Hand Dishwashing Detergents and Hard Surface Cleaners;                                                                                                              </t>
    </r>
    <r>
      <rPr>
        <b/>
        <sz val="8"/>
        <rFont val="Calibri"/>
        <family val="2"/>
        <scheme val="minor"/>
      </rPr>
      <t>*Blue Angel_DE-UZ 201</t>
    </r>
    <r>
      <rPr>
        <sz val="8"/>
        <rFont val="Calibri"/>
        <family val="2"/>
        <scheme val="minor"/>
      </rPr>
      <t xml:space="preserve">: Dishwasher detergents;                                        </t>
    </r>
    <r>
      <rPr>
        <b/>
        <sz val="8"/>
        <rFont val="Calibri"/>
        <family val="2"/>
        <scheme val="minor"/>
      </rPr>
      <t xml:space="preserve">*Blue Angel_DE-UZ 202: </t>
    </r>
    <r>
      <rPr>
        <sz val="8"/>
        <rFont val="Calibri"/>
        <family val="2"/>
        <scheme val="minor"/>
      </rPr>
      <t xml:space="preserve">Laundry detergent;                                                </t>
    </r>
    <r>
      <rPr>
        <b/>
        <sz val="8"/>
        <rFont val="Calibri"/>
        <family val="2"/>
        <scheme val="minor"/>
      </rPr>
      <t xml:space="preserve">*Blue Angel_DE-UZ 104: </t>
    </r>
    <r>
      <rPr>
        <sz val="8"/>
        <rFont val="Calibri"/>
        <family val="2"/>
        <scheme val="minor"/>
      </rPr>
      <t>Wet Cleaning Services                                                 See also Maßnahmenprogramm Nachhaltigkeit der Bundesregierung, Anlage 1, 6. e)  (for link see "supporting documents")</t>
    </r>
  </si>
  <si>
    <r>
      <t xml:space="preserve">* The product group ‘office furniture’ basically includes all furniture required to furnish an office. This includes chairs, tables, cabinets and shelves. It does not include equipment such as table lamps, document shredders or IT hardware.
* </t>
    </r>
    <r>
      <rPr>
        <b/>
        <sz val="8"/>
        <rFont val="Calibri"/>
        <family val="2"/>
        <scheme val="minor"/>
      </rPr>
      <t xml:space="preserve">Blue Angel_DE-UZ 38: </t>
    </r>
    <r>
      <rPr>
        <sz val="8"/>
        <rFont val="Calibri"/>
        <family val="2"/>
        <scheme val="minor"/>
      </rPr>
      <t>Low-Emission Furniture and Slatted Frames made of Wood and Wood-Based Materials;</t>
    </r>
    <r>
      <rPr>
        <b/>
        <sz val="8"/>
        <rFont val="Calibri"/>
        <family val="2"/>
        <scheme val="minor"/>
      </rPr>
      <t xml:space="preserve">                                                                  * Blue Angel_DE-UZ 117: </t>
    </r>
    <r>
      <rPr>
        <sz val="8"/>
        <rFont val="Calibri"/>
        <family val="2"/>
        <scheme val="minor"/>
      </rPr>
      <t xml:space="preserve">Low Emission Upholstered Furniture;                      </t>
    </r>
    <r>
      <rPr>
        <b/>
        <sz val="8"/>
        <rFont val="Calibri"/>
        <family val="2"/>
        <scheme val="minor"/>
      </rPr>
      <t xml:space="preserve">* Blue Angel_DE-UZ 148: </t>
    </r>
    <r>
      <rPr>
        <sz val="8"/>
        <rFont val="Calibri"/>
        <family val="2"/>
        <scheme val="minor"/>
      </rPr>
      <t>Leather                                                                             See also: Maßnahmenprogramm Nachhaltigkeit der Bundesregierung, Anlage 1, 6. h)  (for link see "supporting documents")
Joint Decree for Procurement of Wooden Products (Gemeinsamer Erlass zur Beschaffung von Holzprodukten)</t>
    </r>
  </si>
  <si>
    <r>
      <rPr>
        <b/>
        <sz val="8"/>
        <rFont val="Calibri"/>
        <family val="2"/>
        <scheme val="minor"/>
      </rPr>
      <t xml:space="preserve">* Blue Angel_DE-UZ </t>
    </r>
    <r>
      <rPr>
        <sz val="8"/>
        <rFont val="Calibri"/>
        <family val="2"/>
        <scheme val="minor"/>
      </rPr>
      <t xml:space="preserve">154: Textiles;                                                                           </t>
    </r>
    <r>
      <rPr>
        <b/>
        <sz val="8"/>
        <rFont val="Calibri"/>
        <family val="2"/>
        <scheme val="minor"/>
      </rPr>
      <t>* Blue Angel_ DE-UZ 155</t>
    </r>
    <r>
      <rPr>
        <sz val="8"/>
        <rFont val="Calibri"/>
        <family val="2"/>
        <scheme val="minor"/>
      </rPr>
      <t>: Shoes                                                                            See also Maßnahmenprogramm Nachhaltigkeit der Bundesregierung, Anlage 1, 6. f) (textiles) und g) (shoes) (for link see "supporting documents")</t>
    </r>
  </si>
  <si>
    <r>
      <t xml:space="preserve">* The product group ‘Food/Catering’ includes both the procurement of food and the procurement of professional food and beverage services at any location.                                                                                                          </t>
    </r>
    <r>
      <rPr>
        <b/>
        <sz val="8"/>
        <rFont val="Calibri"/>
        <family val="2"/>
        <scheme val="minor"/>
      </rPr>
      <t>*Blue Angel_ DE-UZ 229</t>
    </r>
    <r>
      <rPr>
        <sz val="8"/>
        <rFont val="Calibri"/>
        <family val="2"/>
        <scheme val="minor"/>
      </rPr>
      <t xml:space="preserve">: Event catering and canteen services                         </t>
    </r>
    <r>
      <rPr>
        <b/>
        <sz val="8"/>
        <rFont val="Calibri"/>
        <family val="2"/>
        <scheme val="minor"/>
      </rPr>
      <t>*Blue Angel_ DE-UZ 210:</t>
    </r>
    <r>
      <rPr>
        <sz val="8"/>
        <rFont val="Calibri"/>
        <family val="2"/>
        <scheme val="minor"/>
      </rPr>
      <t xml:space="preserve"> Reusable systems to-go for food and beverages See also: Maßnahmenprogramm Nachhaltigkeit der Bundesregierung, Anlage 2  (for link see "supporting documents")</t>
    </r>
  </si>
  <si>
    <r>
      <t xml:space="preserve">* </t>
    </r>
    <r>
      <rPr>
        <b/>
        <sz val="8"/>
        <color rgb="FF000000"/>
        <rFont val="Calibri"/>
      </rPr>
      <t>Website German Environment Agency:</t>
    </r>
    <r>
      <rPr>
        <sz val="8"/>
        <color rgb="FF000000"/>
        <rFont val="Calibri"/>
      </rPr>
      <t xml:space="preserve"> https://www.umweltbundesamt.de/service/newsletter (only available in German)
* </t>
    </r>
    <r>
      <rPr>
        <b/>
        <sz val="8"/>
        <color rgb="FF000000"/>
        <rFont val="Calibri"/>
      </rPr>
      <t>Website Competence Centre for Sustainable Public Procurement (Procurement Office of the Federal Ministry of the Interior):</t>
    </r>
    <r>
      <rPr>
        <sz val="8"/>
        <color rgb="FF000000"/>
        <rFont val="Calibri"/>
      </rPr>
      <t xml:space="preserve"> www.nachhaltige-beschaffung.info, providing information, including a regular newsletter: https://www.nachhaltige-beschaffung.info/DE/Service/Newsletter/newsletter_node.html</t>
    </r>
  </si>
  <si>
    <r>
      <t xml:space="preserve">* </t>
    </r>
    <r>
      <rPr>
        <b/>
        <sz val="8"/>
        <color rgb="FF000000"/>
        <rFont val="Calibri"/>
      </rPr>
      <t>Website German Environment Agency:</t>
    </r>
    <r>
      <rPr>
        <sz val="8"/>
        <color rgb="FF000000"/>
        <rFont val="Calibri"/>
      </rPr>
      <t xml:space="preserve"> www.beschaffung-info.de; some parts of the webiste are translated into english: https://www.umweltbundesamt.de/en/topics/economics-consumption/green-public-procurement; LCC-Tools (https://www.umweltbundesamt.de/themen/wirtschaft-konsum/umweltfreundliche-beschaffung/lebenszykluskosten), tender recommendations (https://www.umweltbundesamt.de/themen/wirtschaft-konsum/umweltfreundliche-beschaffung/ausschreibungsempfehlungen-des-uba); 
* ecolabelled products (and the criteria behind the labels) can be found at the webpage of the Blue Angel: https://www.blauer-engel.de/en/companies/basic-award-criteria</t>
    </r>
  </si>
  <si>
    <t>* Persons of the German Environment Agency (umweltfreundliche-beschaffung@uba.de) or of the Competence Centre for Sustainable Public Procurement (Procurement Office of the Federal Ministry of the Interior) (nachhaltigkeit@bescha.bund.de) can be contacted</t>
  </si>
  <si>
    <r>
      <t>* Low-pollutant Varnishes, Wallpaper and ingrain wallpaper Coverings primarily made of Recycled Paper, Low emission floor covering adhesives and other installation materials, interior-floor coverings, panels, and doors made of wood and timber products
*</t>
    </r>
    <r>
      <rPr>
        <b/>
        <sz val="8"/>
        <rFont val="Calibri"/>
        <family val="2"/>
        <scheme val="minor"/>
      </rPr>
      <t>Blue Angel_DE-UZ 12a:</t>
    </r>
    <r>
      <rPr>
        <sz val="8"/>
        <rFont val="Calibri"/>
        <family val="2"/>
        <scheme val="minor"/>
      </rPr>
      <t xml:space="preserve"> Low-emission and low-pollutant Varnishes;                                                                                                                 *</t>
    </r>
    <r>
      <rPr>
        <b/>
        <sz val="8"/>
        <rFont val="Calibri"/>
        <family val="2"/>
        <scheme val="minor"/>
      </rPr>
      <t>Blue Angel_DE-UZ 102</t>
    </r>
    <r>
      <rPr>
        <sz val="8"/>
        <rFont val="Calibri"/>
        <family val="2"/>
        <scheme val="minor"/>
      </rPr>
      <t xml:space="preserve">: Low-Emission Interior Wall Paints;                       </t>
    </r>
    <r>
      <rPr>
        <b/>
        <sz val="8"/>
        <rFont val="Calibri"/>
        <family val="2"/>
        <scheme val="minor"/>
      </rPr>
      <t>*Blue Angel_DE-UZ 198:</t>
    </r>
    <r>
      <rPr>
        <sz val="8"/>
        <rFont val="Calibri"/>
        <family val="2"/>
        <scheme val="minor"/>
      </rPr>
      <t xml:space="preserve"> Low-Emission Internal Plasters;                                                                       </t>
    </r>
    <r>
      <rPr>
        <b/>
        <sz val="8"/>
        <rFont val="Calibri"/>
        <family val="2"/>
        <scheme val="minor"/>
      </rPr>
      <t>*Blue Angel_DE-UZ 225:</t>
    </r>
    <r>
      <rPr>
        <sz val="8"/>
        <rFont val="Calibri"/>
        <family val="2"/>
        <scheme val="minor"/>
      </rPr>
      <t xml:space="preserve"> Low-Pollutant Facade Paints;
* </t>
    </r>
    <r>
      <rPr>
        <b/>
        <sz val="8"/>
        <rFont val="Calibri"/>
        <family val="2"/>
        <scheme val="minor"/>
      </rPr>
      <t>Blue Angel _DE-UZ 76:</t>
    </r>
    <r>
      <rPr>
        <sz val="8"/>
        <rFont val="Calibri"/>
        <family val="2"/>
        <scheme val="minor"/>
      </rPr>
      <t xml:space="preserve"> Low-Emission Panel-Shaped Materials (Construction and Furnishing Panels) for Interior Construction</t>
    </r>
  </si>
  <si>
    <r>
      <t xml:space="preserve">* </t>
    </r>
    <r>
      <rPr>
        <b/>
        <sz val="8"/>
        <color rgb="FF000000"/>
        <rFont val="Calibri"/>
        <family val="2"/>
      </rPr>
      <t>Verordnung über die Vergabe öffentlicher Aufträge (Vergabeverordnung – VgV) in der Fassung der Verordnung zur Modernisierung des Vergaberechts (Vergaberechtsmodernisierungsverordnung – VergRMod-VO)</t>
    </r>
    <r>
      <rPr>
        <sz val="8"/>
        <color rgb="FF000000"/>
        <rFont val="Calibri"/>
        <family val="2"/>
      </rPr>
      <t xml:space="preserve"> vom 12.04.2016 (BGBl. I S. 624) auf Grund der §§ 113 und 114 Abs. 2 S. 4
* </t>
    </r>
    <r>
      <rPr>
        <b/>
        <sz val="8"/>
        <color rgb="FF000000"/>
        <rFont val="Calibri"/>
        <family val="2"/>
      </rPr>
      <t>Gesetz gegen Wettbewerbsbeschränkungen</t>
    </r>
    <r>
      <rPr>
        <sz val="8"/>
        <color rgb="FF000000"/>
        <rFont val="Calibri"/>
        <family val="2"/>
      </rPr>
      <t>, die durch Artikel 1 Nr. 2 des Gesetzes vom 17.02.2016 (BGBl. I S. 203) neu gefasst worden sind.                                                                                                                                               For example: 'Under Section 31 of the ''Ordinance on the award of public contracts (Vergabeverordnung - VgV) 
https://www.gesetze-im-internet.de/vgv_2016/
§ 31 Description of  services
(1)	The contracting authority shall draft the service description (Section 121 of the Act against Restraints of Competition) in such a way that it grants all companies equal access to the procurement procedure and does not unjustifiably hinder the opening of the national procurement market to competition. 
(2) The description of services must describe the characteristics of the subject of the contract: 
1. in the form of performance or functional requirements or a description of the task to be solved, which must be expressed as precisely as possible so that they convey a clear picture of the subject matter of the contract and allow sufficiently comparable offers to be expected that enable the contracting authority to award the contract, 
(...) 3. as a combination of numbers 1 and 2 
a)  in the form of performance or functional requirements with reference to the technical requirements according to number 2 as a means of presuming conformity with these performance and functional requirements (...)
(2)	The characteristics can also concern aspects of quality and innovation as well as social and environmental aspects."</t>
    </r>
  </si>
  <si>
    <r>
      <t xml:space="preserve">e.g. § 49 VgV Beleg der einhaltung von Normene der Qualitätssicherung und des Umweltmanagements                                                                                                                                                                                                                                                      'Under Section 46 and 49 of the ''Ordinance on the award of public contracts (Vergabeverordnung - VgV)'':
</t>
    </r>
    <r>
      <rPr>
        <b/>
        <sz val="8"/>
        <rFont val="Calibri"/>
        <family val="2"/>
        <scheme val="minor"/>
      </rPr>
      <t>Section 46 Technical and professional abilities</t>
    </r>
    <r>
      <rPr>
        <sz val="8"/>
        <rFont val="Calibri"/>
        <family val="2"/>
        <scheme val="minor"/>
      </rPr>
      <t xml:space="preserve">
'(1) With regard to the technical and professional capabilities of the applicants or tenderers, the contracting authority may set requirements that ensure that the applicants or tenderers have the necessary human and technical resources and sufficient experience to carry out the contract with an appropriate level of quality be able. In the case of supply contracts requiring laying or installation work, as well as service contracts, the professional performance of companies may also be assessed on the basis of their expertise, efficiency, experience and reliability.
(3) Depending on the type, intended use and quantity or scope of the supplies or services to be provided, the contracting authority may only request the submission of one or more of the following documents as proof of the required technical and professional ability of the applicant or bidder:
7. indication of the environmental management measures applied by the company during the execution of the contract,
</t>
    </r>
    <r>
      <rPr>
        <b/>
        <sz val="8"/>
        <rFont val="Calibri"/>
        <family val="2"/>
        <scheme val="minor"/>
      </rPr>
      <t>§ 49  Evidence of compliance with standards of quality assurance and environmental management</t>
    </r>
    <r>
      <rPr>
        <sz val="8"/>
        <rFont val="Calibri"/>
        <family val="2"/>
        <scheme val="minor"/>
      </rPr>
      <t xml:space="preserve">
(2) If the contracting authority requires the submission of certificates from independent bodies as evidence that candidates or tenderers comply with certain environmental management systems or standards, the contracting authority shall refer
1. either to the community system for environmental management and the environmental audit EMAS of the European Union or
2. to others in accordance with Article 45 of Regulation (EC) No. 1221/2009 of the European Parliament and of the Council of November 25, 2009 on the voluntary participation of organizations in a community system for environmental management and environmental auditing and repealing Regulation (EC) No. 761 /2001, as well as the decisions of the Commission 2001/681/EG and 2006/193/EG (OJ L 342 of 22.12.2009, p. 1) recognized environmental management systems or
3. to other environmental management standards based on relevant European or international standards and certified by accredited bodies.</t>
    </r>
  </si>
  <si>
    <r>
      <t xml:space="preserve">e.g. § 123 GWB Zwingende Ausschlussgründe, § 124 GWB Fakultative Ausschlussgründe                                                                                                                                                                                                                                                                      </t>
    </r>
    <r>
      <rPr>
        <b/>
        <sz val="8"/>
        <rFont val="Calibri"/>
        <family val="2"/>
        <scheme val="minor"/>
      </rPr>
      <t xml:space="preserve">Section 123  Compulsory Grounds for Exclusion (https://www.gesetze-im-internet.de/englisch_gwb/englisch_gwb.html) </t>
    </r>
    <r>
      <rPr>
        <sz val="8"/>
        <rFont val="Calibri"/>
        <family val="2"/>
        <scheme val="minor"/>
      </rPr>
      <t xml:space="preserve">
(1) Public contracting authorities shall exclude an undertaking from participation at any point in the procurement procedure when they are aware that a person whose conduct is imputable to the undertaking in accordance with subsection (3) has been convicted by final judgement or a final administrative fine has been issued against the undertaking under Section 30 of the German Administrative Offences Act [Gesetz über Ordnungswidrigkeiten] for a criminal offence under:
1.  Section 129 of the German Criminal Code [Strafgesetzbuch] (forming criminal organisations), Section 129a of the German Criminal Code (forming terrorist organisations) or Section 129b of the German Criminal Code (foreign criminal and terrorist organisations);
2.  Section 89c of the German Criminal Code (financing of terrorism) or for participation in such a crime or for the provision or collection of financial resources with the knowledge that such financial resources will be used or are intended to be used, wholly or in part, to commit a crime under Section 89a(2) no 2 of the German Criminal Code;
3.  Section 261 of the German Criminal Code (money laundering);
4.  Section 263 of the German Criminal Code (fraud), provided that the criminal offence is directed against the budget of the European Union or against budgets administered by the European Union or on its behalf;
5.  Section 264 of the German Criminal Code (subsidy fraud), provided that the criminal offence is directed against the budget of the European Union or against budgets administered by the European Union or on its behalf;
6.  Section 299 of the German Criminal Code (taking and giving bribes in commercial practice), Sections 299a and 299b of the German Criminal Code (taking and giving bribes in the health sector);
7.  Section 108e of the German Criminal Code (taking of bribes by and giving of bribes to elected officials);
8.  Sections 333 and 334 of the German Criminal Code (granting benefits and giving bribes), each also in conjunction with Section 335a of the German Criminal Code (foreign and international officials);
9.  Article 2 Section 2 of the German Act on Combating International Bribery [Gesetz zur Bekämpfung internationaler Bestechung] (Bribery of Foreign Public Officials in International Business Transactions) or
10.  Sections 232, 232a (1) to (5), Sections 232b to 233a of the German Criminal Core (human trafficking, forced prostitution, forced labour, exploitation of labour, exploitation involving deprivation of liberty).
(2) A conviction or the issuance of an administrative fine under the comparable provisions of other countries are the equivalent of a conviction or the issuance of an administrative fine within the meaning of subsection (1).
(3) The conduct of a person convicted by final judgement shall be imputable to an undertaking if that person has acted as the person responsible for the management of the undertaking; this also includes supervision of management or the exercise of control in another manner in a managerial position.
(4) Public contracting authorities shall at any point in the procurement procedure exclude an undertaking from participating in the procurement procedure if
1.  the undertaking has not fulfilled its obligations relating to the payment of taxes, charges or social security contributions and this has been established by a judicial or administrative decision having final and binding effect or
2.  the public contracting authorities can prove the breach of an obligation under no 1 in another suitable manner.
Sentence 1 shall not apply if the undertaking has fulfilled its obligations by making the payment or committing to pay the taxes, charges and social security contributions, including interest, fines for late payment and penalties.
(5) An exclusion under subsection (1) may be disregarded if this is imperative for compelling reasons of public interest. An exclusion under subsection (4) sentence 1 may be disregarded if this is imperative for compelling reasons of public interest or if an exclusion would be obviously disproportionate. Section 125 shall remain unaffected.                                                                                                                                                                                                                                                                    </t>
    </r>
    <r>
      <rPr>
        <b/>
        <sz val="8"/>
        <rFont val="Calibri"/>
        <family val="2"/>
        <scheme val="minor"/>
      </rPr>
      <t>Section 124  Facultative Grounds for Exclusion</t>
    </r>
    <r>
      <rPr>
        <sz val="8"/>
        <rFont val="Calibri"/>
        <family val="2"/>
        <scheme val="minor"/>
      </rPr>
      <t xml:space="preserve">
(1) Taking the principle of proportionality into account, public contracting authorities may at any point in the procurement procedure exclude an undertaking from participating in the procurement procedure if
1.  the undertaking has demonstrably breached applicable environmental, social or labour obligations in carrying out public contracts;
2.  the undertaking is insolvent, an insolvency proceeding or a comparable proceeding over the assets of the undertaking has been filed or opened, the opening of such a proceeding has been denied for lack of assets, the undertaking is in liquidation proceedings or has ceased to do business;
3.  the undertaking has demonstrably committed grave professional misconduct which renders its integrity questionable; Section 123(3) shall apply mutatis mutandis;
4.  the public contracting authority has sufficient indications that the undertaking has concluded agreements with other undertakings or engaged in concerted practices which have as their object or effect, the prevention, restriction or distortion of competition;
5.  a conflict of interest exists in the execution of the procurement procedure which could compromise the impartiality and independence of a person working for the public contracting authority in the executing of the procurement procedure and which cannot be effectively remedied by other, less intrusive measures;
6.  a distortion of competition results from the prior involvement of the undertaking in the preparation of the procurement procedure, and such distortion of competition cannot be remedied by other, less intrusive measures;
7.  the undertaking has produced significant or persistent deficiencies in the performance of a substantive requirement under a prior public contract or concession contract which led to an early termination, damages or other comparable sanctions;
8.  the undertaking has committed a serious misrepresentation or withheld information or is not able to submit the required evidence with respect to the grounds for exclusion or the selection criteria; or
9.  the undertaking
a)  has attempted to unduly influence the decision-making process of the public contracting authority;
b)  has attempted to obtain confidential information that may confer upon it undue advantages in the procurement procedure; or
c)  has negligently or intentionally provided misleading information that may have a material influence on the decision of the public contracting authority concerning the award decision, or has attempted to provide such information.
(2) Section 21 of the Posted Workers Act [Arbeitnehmer-Entsendegesetz], Section 98c of the Residence Act [Aufenthaltsgesetz], Section 19 of the Minimum Wage Act [Mindestlohngesetz], Section 21 of the Act to Combat Undeclared Work and Unlawful Employment [Schwarzarbeitsbekämpfungsgesetz] and Section 22 of the Act on Corporate Due Diligence Obligations in Supply Chains [Lieferkettensorgfaltspflichtengesetz] shall remain unaffected.</t>
    </r>
  </si>
  <si>
    <r>
      <t xml:space="preserve">It should not be taken the most favorable, but the most economical offer.
e.g. § 127 GWB Zuschlag, § 58 VgV Zuschlag und Zuschlagskriterien                                                                                                                                                                                                                                                                                                           </t>
    </r>
    <r>
      <rPr>
        <b/>
        <sz val="8"/>
        <rFont val="Calibri"/>
        <family val="2"/>
        <scheme val="minor"/>
      </rPr>
      <t>Section 127  Contract Award (https://www.gesetze-im-internet.de/englisch_gwb/englisch_gwb.html)</t>
    </r>
    <r>
      <rPr>
        <sz val="8"/>
        <rFont val="Calibri"/>
        <family val="2"/>
        <scheme val="minor"/>
      </rPr>
      <t xml:space="preserve">
(1) The most economically advantageous tender shall be accepted. The basis for this is an evaluation by the public contracting authority concerning whether and to what extent the tender meets the specified award criteria. The most economically advantageous tender is determined according to the best price-quality ratio. Apart from the price or costs, to determine this, qualitative, environmental or social aspects may also be taken into account.
(2) Binding rules on pricing shall be observed in determining the most economically advantageous tender.
(3) The award criteria must be related to the subject matter of the contract. This relationship shall also be assumed when an award criterion refers to processes relating to the production, provision or disposal of the performance, to trading with the performance or to another stage in the life cycle of the performance, even when such factors do not affect material qualities of the subject matter of the contract.
(4) The award criteria must be specified and defined in a manner that ensures the possibility of effective competition, that the contract cannot be awarded arbitrarily and that it is possible to conduct an effective review on whether and to what extent the tenders meet the award criteria. If public contracting authorities allow variants, they shall define the award criteria in such a way as to apply both to main tenders and variants.
(5) The award criteria and their weighting must be specified in the contract notice or the procurement document                                                                                                                                                                                                                                        </t>
    </r>
    <r>
      <rPr>
        <b/>
        <sz val="8"/>
        <rFont val="Calibri"/>
        <family val="2"/>
        <scheme val="minor"/>
      </rPr>
      <t>§ 58 Contract awards and award criteria (https://www.bundeswirtschaftsministerium.de/Redaktion/EN/Downloads/vergabeverordnung-ordinance-award-of-public-contracts.pdf?__blob=publicationFile&amp;v=1)</t>
    </r>
    <r>
      <rPr>
        <sz val="8"/>
        <rFont val="Calibri"/>
        <family val="2"/>
        <scheme val="minor"/>
      </rPr>
      <t xml:space="preserve">
(1) The contract shall be awarded to the most economically advantageous tender,
as regulated in Section 127 of the Act against Restraints on Competition.
(2) The most economically advantageous tender shall be determined on the basis
of the tender offering the best price-quality ratio. Apart from the price or costs, the award
decision may also take into account qualitative, environmental or social criteria,
particularly:
1. quality, including technical merit, aesthetic and functional characteristics,
accessibility of the performance, especially for people with disabilities, compliance
with “Design for all” requirements, social, environmental and innovative
characteristics, as well as sales and trading conditions;
2. organisation, qualification and experience of staff entrusted with performing the
contract, where the quality of the staff assigned can have a significant impact on the
level of performance of the contract; or
3. availability of after-sales service and technical assistance, delivery conditions such
as delivery date, delivery process and delivery period or period of completion.
The contracting authority may also specify fixed prices or fixed costs, with the result that
the most economically advantageous tender shall then only be determined on the basis
of qualitative, environmental or social award criteria, according to sentence 1.
(3) The contracting authority shall indicate, in the contract notice or procurement
documents, the relative weighting that it assigns to the individual award criteria in order to
determine the most economically advantageous tender. This weighting may also be
expressed in the form of a range, with an appropriate maximum spread. Where weighting
is not possible for objective reasons, the contracting authority shall indicate the award
criteria in decreasing order of importance
(4) As regards proof of whether and to what extent the tendered performance
meets the required award criteria, Sections 33 and 34 shall apply accordingly.
(5) In general, at least two representatives of the contracting authority shall take
part in the decision to award a contract.</t>
    </r>
  </si>
  <si>
    <r>
      <t xml:space="preserve">Under Paragraph 59 of the VgV, the contracting authority may specify that the award criterion 'costs' shall be calculated on the basis of the life-cycle costs of the service. The Federal Environment Agency has developed a corresponding tool for this purpose.
e.g. § 59 VgV Berechnung von Lebenszykluskosten, § 67 VgV Beschaffung energieverbrauchsrelevanter Liefer- oder Dienstleistungen                                                                                                                                                                    </t>
    </r>
    <r>
      <rPr>
        <b/>
        <sz val="8"/>
        <rFont val="Calibri"/>
        <family val="2"/>
        <scheme val="minor"/>
      </rPr>
      <t>§ 59 Calculating the life-cycle costs (https://www.bundeswirtschaftsministerium.de/Redaktion/EN/Downloads/vergabeverordnung-ordinance-award-of-public-contracts.pdf?__blob=publicationFile&amp;v=1)</t>
    </r>
    <r>
      <rPr>
        <sz val="8"/>
        <rFont val="Calibri"/>
        <family val="2"/>
        <scheme val="minor"/>
      </rPr>
      <t xml:space="preserve">
(1) The contracting authority may specify that the “Costs" award criteria must be
calculated on the basis of the life-cycle costs of the performance.
(2) The contracting authority shall indicate, in the contract notice or procurement
documents, the method for calculating the life-cycle costs and the information to be
transmitted by the undertaking for the purposes of this calculation. The calculation
method may include:
1. the costs relating to acquisition,2. costs of use, such as consumption of energy and other resources,
3. maintenance costs,
4. end of life costs, such as the costs of collection, recycling and disposal.
5. costs imputed to environmental externalities linked to the performance during its life
cycle, provided their monetary value can be determined and verified under
paragraph 3; such costs may include the cost of greenhouse gas emissions and of
other pollutant emissions and other climate change mitigation costs.
(3) The method for calculating the costs imputed to environmental externalities
must satisfy the following conditions:
1. it shall be based on objectively verifiable and non-discriminatory criteria. Where the
method has not been developed for repeated or continuous application, it shall not
unduly favour or disadvantage certain undertakings;
2. it shall be accessible to all interested parties;
3. the information required for the calculations can be provided with reasonable effort
by undertakings exercising normal due diligence, including undertakings from third
countries party to the 1994 Agreement on Government Procurement (GPA), (OJ C
256 of 3 September 1996, p. 1), amended by the Protocol on Amending the
Agreement on Government Procurement (OJ. L 68 of 7 March 2014, p. 2), or other
international agreements by which the European Union is bound.
(4) Where a method for calculating life-cycle costs has been made mandatory by a
legislative act of the European Union, the contracting authority shall prescribe this
method                                                                                                                                                                                                                                                                                                                                                                                                                                  </t>
    </r>
    <r>
      <rPr>
        <b/>
        <sz val="8"/>
        <rFont val="Calibri"/>
        <family val="2"/>
        <scheme val="minor"/>
      </rPr>
      <t>§ 67  Procurement of energy-related supplies or services</t>
    </r>
    <r>
      <rPr>
        <sz val="8"/>
        <rFont val="Calibri"/>
        <family val="2"/>
        <scheme val="minor"/>
      </rPr>
      <t xml:space="preserve">
(1) Where energy-related products, technical devices or equipment are the subject
of supplies or an essential prerequisite for performing a service (energy-related supplies
or services), the requirements described in paragraphs (2) through (5) must be
observed.2
(2) The tender specifications shall set forth the following requirements in particular
in relation to energy efficiency:
1. the highest level of performance in terms of energy efficiency and,
2. where available, the highest energy efficiency class under the Ordinance on Energy
Consumption Labelling.
(3) The following information is to be requested from the tenderers either in the
tender specifications or at another point in the procurement documents:</t>
    </r>
  </si>
  <si>
    <r>
      <t xml:space="preserve">e.g. § 128 GWB Auftragsausführung, for ICT see Declaration of commitment to compliance with labour and social standards in public ICT procurement by the Competence Centre for Sustainable Public Procurement (Procurement Office of the Federal Ministry of the Interior): https://www.nachhaltige-beschaffung.info/DE/Themen/2_2_2_VE_2019/2_2_2_VE_2019_node.html                                                                                                    </t>
    </r>
    <r>
      <rPr>
        <b/>
        <sz val="8"/>
        <rFont val="Calibri"/>
        <family val="2"/>
        <scheme val="minor"/>
      </rPr>
      <t>Section 128 Contract Performance (https://www.gesetze-im-internet.de/englisch_gwb/englisch_gwb.html)</t>
    </r>
    <r>
      <rPr>
        <sz val="8"/>
        <rFont val="Calibri"/>
        <family val="2"/>
        <scheme val="minor"/>
      </rPr>
      <t xml:space="preserve">
(1) In performing the public contract, undertakings must comply with all legal obligations applicable to them, in particular the obligation to pay taxes, charges and social security contributions, to comply with occupational health and safety rules and to grant employees at least those minimum working conditions, including the minimum wage, mandated for the respective performance under the Minimum Wage Act [Mindestlohngesetz], under a collective agreement declared to be universally applicable under the Collective Agreements Act [Tarifvertragsgesetz] with the effects of the Posted Workers Act, or under a statutory instrument issued under Section 7, Section 7a or Section 11 of the Posted Workers Act or under Section 3a of the German Temporary Employment Act [Arbeitnehmerüberlassungsgesetz].
(2) Public contracting authorities may, in addition, set special conditions for the performance of a contract (contract performance conditions), provided that they are related to the subject matter of the contract in accordance with Section 127(3). The contract performance conditions must arise from the contract notice or the procurement documents. They may in particular include economic, innovation-related, environmental, social or employment-related considerations or the protection of information confidentiality.</t>
    </r>
  </si>
  <si>
    <r>
      <t xml:space="preserve">* </t>
    </r>
    <r>
      <rPr>
        <b/>
        <sz val="8"/>
        <color rgb="FF000000"/>
        <rFont val="Calibri"/>
      </rPr>
      <t>Timber/wooden products:</t>
    </r>
    <r>
      <rPr>
        <sz val="8"/>
        <color rgb="FF000000"/>
        <rFont val="Calibri"/>
      </rPr>
      <t xml:space="preserve"> Joint Decree for Procurement of Wooden Products (Gemeinsamer Erlass zur Beschaffung von Holzprodukten): https://www.verwaltungsvorschriften-im-internet.de/bsvwvbund_22122010_NII4421040.htm (not in English available)
* </t>
    </r>
    <r>
      <rPr>
        <b/>
        <sz val="8"/>
        <color rgb="FF000000"/>
        <rFont val="Calibri"/>
      </rPr>
      <t>Allgemeine Verwaltungsvorschrift zur Beschaffung klimafreundlicher Leistungen (AVV Klima):</t>
    </r>
    <r>
      <rPr>
        <sz val="8"/>
        <color rgb="FF000000"/>
        <rFont val="Calibri"/>
      </rPr>
      <t xml:space="preserve"> https://www.bmwk.de/Redaktion/DE/Downloads/A/allgemeine-verwaltungsvorschrift-zur-beschaffung-klimafreundlicher-leistungen-avv-klima.pdf?__blob=publicationFile&amp;v=3 (not in English available)
* </t>
    </r>
    <r>
      <rPr>
        <b/>
        <sz val="8"/>
        <color rgb="FF000000"/>
        <rFont val="Calibri"/>
      </rPr>
      <t>Procurement of road vehicles: Gesetz über die Beschaffung sauberer Straßenfahrzeuge (SaubereFahrzeuge-Beschaffungs-Gesetz - SaubFahrzeugBeschG):</t>
    </r>
    <r>
      <rPr>
        <sz val="8"/>
        <color rgb="FF000000"/>
        <rFont val="Calibri"/>
      </rPr>
      <t xml:space="preserve"> https://www.gesetze-im-internet.de/saubfahrzeugbeschg/SaubFahrzeugBeschG.pdf (not in English available)
* </t>
    </r>
    <r>
      <rPr>
        <b/>
        <sz val="8"/>
        <color rgb="FF000000"/>
        <rFont val="Calibri"/>
      </rPr>
      <t>Gesetz zur Förderung der Kreislaufwirtschaft und Sicherung der umweltverträglichen Bewirtschaftung von Abfällen:</t>
    </r>
    <r>
      <rPr>
        <sz val="8"/>
        <color rgb="FF000000"/>
        <rFont val="Calibri"/>
      </rPr>
      <t xml:space="preserve"> https://www.gesetze-im-internet.de/krwg/ (not in English available)
* </t>
    </r>
    <r>
      <rPr>
        <b/>
        <sz val="8"/>
        <color rgb="FF000000"/>
        <rFont val="Calibri"/>
      </rPr>
      <t>NAP National Action Plan Implementation of the UN Guiding Principles on Business and Human Rights:</t>
    </r>
    <r>
      <rPr>
        <sz val="8"/>
        <color rgb="FF000000"/>
        <rFont val="Calibri"/>
      </rPr>
      <t xml:space="preserve"> https://www.auswaertiges-amt.de/de/aussenpolitik/themen/aussenwirtschaft/wirtschaft-und-menschenrechte/nationaler-aktionsplan-wirtschaft-menschenrechte/205208                                                                                                                                                * </t>
    </r>
    <r>
      <rPr>
        <b/>
        <sz val="8"/>
        <color rgb="FF000000"/>
        <rFont val="Calibri"/>
        <family val="2"/>
      </rPr>
      <t xml:space="preserve"> Maßnahmenprogramm Nachhaltigkeit</t>
    </r>
    <r>
      <rPr>
        <sz val="8"/>
        <color rgb="FF000000"/>
        <rFont val="Calibri"/>
      </rPr>
      <t xml:space="preserve"> – Weiterentwicklung 2021 „Nachhaltigkeit konkret im Verwaltungshandeln umsetzen“: Anlage 1 Anforderungen für die Berücksichtigung der Nachhaltigkeit bei
der Beschaffung von Produkten und Dienstleistungen, (https://www.bundesregierung.de/breg-de/schwerpunkte/massnahmenprogramm-nachhaltigkeit-der-bundesregierung-427896) (not in English available)
</t>
    </r>
  </si>
  <si>
    <t>Yes, since Oktober 2020 sustainability requirements are monitored by German Procurement Statistics (Vergabestatistik) based on Procurement Statistics regulation (Vergabestatistikverordnung, see: https://www.gesetze-im-internet.de/vergstatvo/BJNR069100016.html). It's initiated by Federal Ministry for Economic Affairs and Energy and compiled by the Federal Statistical Office of Germany.
For national contracts it's mandatory to answer if sustainability is taken into account and if so, which forms of sustainability (social, environmental or innovative aspects). For contracts above the EU threshold there is mandatory to answer in which process of the procurement sustainability is taken into account and which forms (again: social, environmental or innovative aspects).</t>
  </si>
  <si>
    <t>It is possible to send required information for German Procurement Statistics (Vergabestatistik) to the Federal Statistical Office of Germany via e-procurement platforms which installed an specific technical interface. For those units that are also required to report and don't perform procurement activitys via e-procurement platforms the Federal Statistical Office of Germany provide an online survey.</t>
  </si>
  <si>
    <t>09.09.2025</t>
  </si>
  <si>
    <t>Lars</t>
  </si>
  <si>
    <t>Jasmin</t>
  </si>
  <si>
    <t>KREMER</t>
  </si>
  <si>
    <t>Vergabestatistik@destatis.de</t>
  </si>
  <si>
    <t>Jasmin.Kremer@destatis.de</t>
  </si>
  <si>
    <t>DGI5AG@bmi.bund.de</t>
  </si>
  <si>
    <t>Assistant Head of Section</t>
  </si>
  <si>
    <t>STECHEMESSER, Dr.</t>
  </si>
  <si>
    <t>BURSHILLE, Dr.</t>
  </si>
  <si>
    <t>Federal Ministry for Economic Affairs and Energy (Bundesministerium für Wirtschaft und Energie, BMWE), IB3</t>
  </si>
  <si>
    <t>Federal Statistical Office of Germany (Statistisches Bundesamt) G25</t>
  </si>
  <si>
    <t>Federal Statistical Office of Germany, (Statistisches Bundesamt) H32</t>
  </si>
  <si>
    <t>Federal Ministry of the Interior (Bundesministerium des Innern, BMI), DG I 5</t>
  </si>
  <si>
    <t>Lars.Burshille@bmwe.bund.de</t>
  </si>
  <si>
    <t xml:space="preserve">Nationale Strategie für Soziale Innovationen und Gemeinwohlorientierte Unternehmen: https://www.bundeswirtschaftsministerium.de/Redaktion/DE/Publikationen/Wirtschaft/nationale-strategie-soziale-innovationen-gemeinwohlorientierte-unternehmen.pdf?__blob=publicationFile&amp;v=24%0D </t>
  </si>
  <si>
    <t>See page 26 onwards "Öffentliche Beschaffung als Hebel nutzen"</t>
  </si>
  <si>
    <r>
      <t>The</t>
    </r>
    <r>
      <rPr>
        <b/>
        <sz val="8"/>
        <color rgb="FF000000"/>
        <rFont val="Calibri"/>
        <family val="2"/>
      </rPr>
      <t xml:space="preserve"> "Declaration of commitment to compliance with labour and social standards in public ICT procurement"</t>
    </r>
    <r>
      <rPr>
        <sz val="8"/>
        <color rgb="FF000000"/>
        <rFont val="Calibri"/>
        <family val="2"/>
      </rPr>
      <t xml:space="preserve"> says (p. 1): "...When awarded a contract (order), the Bidder (hereinafter referred to as the "Contractor") hereby commits to executing the contract in compliance with the regulations that implement the core labour standards of the International Labour Organization (ILO), including ILO standards 1, 102, 131, 155 and 170 into national law at the respective production facility or other place of individual work performance. The substance of the labour and social standards covered by this Declaration must still be complied with, even if the national law of a country applies in which one or more ILO standards have not been ratified or implemented into national law. ..."
This declaration is relevant for all centralised federal ICT procurements. 
Link: https://commission.europa.eu/funding-tenders/tools-public-buyers/sector-specific-tools_en   
For textiles there exists an obligatory guidline for federal procurments ("</t>
    </r>
    <r>
      <rPr>
        <b/>
        <sz val="8"/>
        <color rgb="FF000000"/>
        <rFont val="Calibri"/>
        <family val="2"/>
      </rPr>
      <t>Leitfaden der Bundesregierung für eine nachhaltige Textilbeschaffung der Bundesverwaltung</t>
    </r>
    <r>
      <rPr>
        <sz val="8"/>
        <color rgb="FF000000"/>
        <rFont val="Calibri"/>
        <family val="2"/>
      </rPr>
      <t xml:space="preserve">"). It refers to the ILO standards.
Link: https://www.bmz.de/resource/blob/147140/leitfaden-nachhaltige-textilbeschaffung.pdf 
These instruments for ICT and textiles are appropriate in the context of higher risks in the context of human rights. Many parts can be applied to other products categories too.
</t>
    </r>
  </si>
  <si>
    <t>Protecting against human rights abuses  (for example, discrimination, unsafe working conditions child labour, forced labour, and human trafficking)</t>
  </si>
  <si>
    <r>
      <rPr>
        <b/>
        <sz val="8"/>
        <rFont val="Calibri"/>
        <family val="2"/>
        <scheme val="minor"/>
      </rPr>
      <t xml:space="preserve">Common social/economic/governance criteria appearing in the drop-down menu in column D to the right.
</t>
    </r>
    <r>
      <rPr>
        <sz val="8"/>
        <rFont val="Calibri"/>
        <family val="2"/>
        <scheme val="minor"/>
      </rPr>
      <t>o  Promoting compliance with ILO standards and decent work
o  Promoting fair trade (for example, by ensuring fair living wages for those along the supply chain)
o  Promoting gender equality (for example, through the promotion of women-led businesses, or requiring a certain percentage of women in the workplace)
o  Promoting inclusive and equitable quality education, and lifelong learning opportunities for all (such as apprenticeship or training opportunities)
o  Promoting SMEs
o  Promoting opportunities for social economy enterprises (NGOs, etc.)
o  Promoting Responsible Business Conduct among suppliers
o  Promoting SMEs
o  Promoting transparency and accountability and combatting corruption
o  Protecting against human rights abuses  (for example, discrimination, unsafe working conditions child labour, forced labour, and human trafficking)
o  Protecting and promoting groups at risk (for example, minorities, indigenous people, persons with disabilities, migrant workers) through social inclusion, which may include employment opportunities.</t>
    </r>
  </si>
  <si>
    <t>Act on Corporate Due Diligence Obligations in Supply Chains, Division 5 public procurement, Section 22 Exclusion from the award of public contracts (p. 16): "(1) Enterprises that have been fined in accordance with section 24 (2) for a violation under section 24 (1) that has been established by final and binding decision shall, as a rule, be excluded from participation in a procedure for the award of a supply, works or service contract by the contracting authorities referred to in sections 99 and 100 of the Act against Restraints of Competition (Gesetz gegen Wettbewerbsbeschränkungen) until they have proved that they have cleared themselves in accordance with section 125 of the Act against Restraints of Competition. ..."
Link: https://www.csr-in-deutschland.de/SharedDocs/Downloads/EN/act-corporate-due-diligence-obligations-supply-chains.pdf?__blob=publicationFile</t>
  </si>
  <si>
    <t xml:space="preserve">https://www.csr-in-deutschland.de/SharedDocs/Downloads/EN/act-corporate-due-diligence-obligations-supply-chains.pdf?__blob=publicationFile
</t>
  </si>
  <si>
    <r>
      <rPr>
        <b/>
        <sz val="11"/>
        <color theme="1"/>
        <rFont val="Calibri"/>
        <family val="2"/>
        <scheme val="minor"/>
      </rPr>
      <t xml:space="preserve">Transformation gemeinsam gerecht gestalten. Deutsche Nachhaltigkeitsstrategie
Weiterentwicklung 2025
</t>
    </r>
    <r>
      <rPr>
        <sz val="11"/>
        <color theme="1"/>
        <rFont val="Calibri"/>
        <family val="2"/>
        <scheme val="minor"/>
      </rPr>
      <t>https://www.bundesregierung.de/resource/blob/975274/2335292/c4471db32df421a65f13f9db3b5432ba/2025-02-17-dns-2025-data.pdf?download=1</t>
    </r>
  </si>
  <si>
    <r>
      <rPr>
        <b/>
        <sz val="11"/>
        <color theme="1"/>
        <rFont val="Calibri"/>
        <family val="2"/>
        <scheme val="minor"/>
      </rPr>
      <t>Nationale Kreislaufwirtschaftsstrategie</t>
    </r>
    <r>
      <rPr>
        <sz val="11"/>
        <color theme="1"/>
        <rFont val="Calibri"/>
        <family val="2"/>
        <scheme val="minor"/>
      </rPr>
      <t xml:space="preserve">
https://www.kreislaufwirtschaft-deutschland.de/fileadmin/user_upload/Mediathek/NKWS/nationale_kreislaufwirtschaftsstrategie_bf_final.pdf</t>
    </r>
  </si>
  <si>
    <t>nachhaltigkeit@bescha.bund.de</t>
  </si>
  <si>
    <t xml:space="preserve">Competition Act (Gesetz gegen Wettbewerbsbeschränkungen – GWB) Section 118, Public Contracts Reserved for Certain Contractors
(1) Public contracting authorities may reserve the right to participate in public procurement procedures to workshops for persons with disabilities and undertakings whose main aim is the social and professional integration of disabled or disadvantaged persons or may provide for such public contracts to be performed in the context of sheltered employment programmes.
(2) It is required that at least 30 per cent of the employees of those workshops or undertakings are disabled or disadvantaged workers.
Competition Act (Gesetz gegen Wettbewerbsbeschränkungen – GWB), Section 121 Tender Specifications: (2) For all procurement which is intended for use by natural persons, the accessibility criteria for persons with disabilities or the design for all users shall be taken into account when preparing the tender specifications, except in properly justified cases.
https://www.gesetze-im-internet.de/englisch_gwb/englisch_gwb.html
</t>
  </si>
  <si>
    <t>Promoting opportunities for social economy enterprises (NGOs, etc.)</t>
  </si>
  <si>
    <t>Nationale Strategie für Soziale Innovationen und Gemeinwohlorientierte Unternehmen, p. 26-27., measures in the context of public procurement
Link: https://www.bundeswirtschaftsministerium.de/Redaktion/DE/Publikationen/Wirtschaft/nationale-strategie-soziale-innovationen-gemeinwohlorientierte-unternehmen.pdf?__blob=publicationFile&amp;v=24%0D</t>
  </si>
  <si>
    <t>Various considerations</t>
  </si>
  <si>
    <t xml:space="preserve">See discussion of the implementation of working time, payment, reconciliation of work and family life and others in the project report in the context of "services and sustainable procurement". See part B of the project report: https://www.nachhaltige-beschaffung.info/SharedDocs/DokumenteNB/Projektbericht%20Dienstleistungen/3_Projektbericht_Dienstleistungen_Teil%20B.pdf?__blob=publicationFile&amp;v=3 (published by the Competence Center for Sustainble Procurement)
</t>
  </si>
  <si>
    <t>Protecting and promoting groups at risk (for example, minorities, indigenous people, persons with disabilities, migrant workers) through social inclusion, which may include employment opportunities.</t>
  </si>
  <si>
    <t>Promoting SMEs</t>
  </si>
  <si>
    <t>Competition Act (Gesetz gegen Wettbewerbsbeschränkungen – GWB) Section 97, General Principles for Making Awards(4) The interests of small and medium-sized undertakings shall primarily be taken into account in public procurement procedures. Contracts shall be divided into individual lots (partial lots) and awarded separately according to the type or area of specialisation (trade-specific lots). Several partial or trade-specific lots may be awarded collectively if this is required for economic or technical reasons. If an undertaking that is not a public contracting authority or sector contracting entity is entrusted with the realisation or execution of a public assignment, it shall be obliged by the public contracting authority or sector contracting entity, so far as it subcontracts to third parties, to proceed according to sentences 1 to 3.
https://www.gesetze-im-internet.de/englisch_gwb/englisch_gwb.html
Ordinance on the award of public contracts (Vergabeverordnung - VgV), section 30, division into lots
https://www.gesetze-im-internet.de/vgv_2016/</t>
  </si>
  <si>
    <t xml:space="preserve"> Promoting transparency and accountability and combatting corruption</t>
  </si>
  <si>
    <t>Competition Act (Gesetz gegen Wettbewerbsbeschränkungen – GWB) 
Section 97 General Principles for Making Awards: (1) Public contracts and concessions are awarded through competition and transparent procedures. The principles of cost-effectiveness and proportionality shall be upheld in the process.
(2) The participants in a procurement procedure (award procedure) shall be treated equally unless unequal treatment is expressly required or permitted under this Act.
https://www.gesetze-im-internet.de/englisch_gwb/englisch_gwb.html 
Ordinance on the Award of Public Contracts (Procurement Ordinance (Vergabeverordnung – VgV)), section 6 Avoidance of Conflicts of Interest, section 8 Documentation and Individual Report, section 9 General Principles of Communication, etc.</t>
  </si>
  <si>
    <r>
      <t xml:space="preserve">Act on Corporate Due Diligence Obligations in Supply Chains. </t>
    </r>
    <r>
      <rPr>
        <sz val="11"/>
        <color theme="1"/>
        <rFont val="Calibri"/>
        <family val="2"/>
        <scheme val="minor"/>
      </rPr>
      <t xml:space="preserve">Division 5 public procurement, Section 22 Exclusion from the award of public contracts
</t>
    </r>
  </si>
  <si>
    <t>Sandra</t>
  </si>
  <si>
    <t>Schicktanz</t>
  </si>
  <si>
    <t>sandra.schicktanz@bmi.bund.de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</si>
</sst>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6">
    <font>
      <sz val="11"/>
      <color theme="1"/>
      <name val="Calibri"/>
      <family val="2"/>
      <scheme val="minor"/>
    </font>
    <font>
      <sz val="12"/>
      <color theme="1"/>
      <name val="Calibri"/>
      <family val="2"/>
      <scheme val="minor"/>
    </font>
    <font>
      <b/>
      <sz val="8"/>
      <name val="Calibri"/>
      <family val="2"/>
      <scheme val="minor"/>
    </font>
    <font>
      <sz val="8"/>
      <name val="Calibri"/>
      <family val="2"/>
      <scheme val="minor"/>
    </font>
    <font>
      <b/>
      <sz val="10"/>
      <color theme="0"/>
      <name val="Calibri"/>
      <family val="2"/>
      <scheme val="minor"/>
    </font>
    <font>
      <i/>
      <sz val="8"/>
      <name val="Calibri"/>
      <family val="2"/>
      <scheme val="minor"/>
    </font>
    <font>
      <b/>
      <i/>
      <sz val="8"/>
      <name val="Calibri"/>
      <family val="2"/>
      <scheme val="minor"/>
    </font>
    <font>
      <sz val="8"/>
      <color theme="0" tint="-0.499984740745262"/>
      <name val="Calibri"/>
      <family val="2"/>
      <scheme val="minor"/>
    </font>
    <font>
      <b/>
      <sz val="8"/>
      <color theme="0"/>
      <name val="Calibri"/>
      <family val="2"/>
      <scheme val="minor"/>
    </font>
    <font>
      <sz val="8"/>
      <color theme="0"/>
      <name val="Calibri"/>
      <family val="2"/>
      <scheme val="minor"/>
    </font>
    <font>
      <b/>
      <sz val="12"/>
      <color theme="0"/>
      <name val="Calibri"/>
      <family val="2"/>
      <scheme val="minor"/>
    </font>
    <font>
      <u/>
      <sz val="11"/>
      <color theme="10"/>
      <name val="Calibri"/>
      <family val="2"/>
      <scheme val="minor"/>
    </font>
    <font>
      <b/>
      <sz val="14"/>
      <color theme="4" tint="-0.499984740745262"/>
      <name val="Calibri"/>
      <family val="2"/>
      <scheme val="minor"/>
    </font>
    <font>
      <b/>
      <sz val="9"/>
      <color rgb="FF006666"/>
      <name val="Calibri"/>
      <family val="2"/>
      <scheme val="minor"/>
    </font>
    <font>
      <b/>
      <sz val="8"/>
      <color theme="8" tint="-0.249977111117893"/>
      <name val="Calibri"/>
      <family val="2"/>
      <scheme val="minor"/>
    </font>
    <font>
      <b/>
      <sz val="8"/>
      <color rgb="FF009999"/>
      <name val="Calibri"/>
      <family val="2"/>
      <scheme val="minor"/>
    </font>
    <font>
      <u/>
      <sz val="8"/>
      <name val="Calibri"/>
      <family val="2"/>
      <scheme val="minor"/>
    </font>
    <font>
      <sz val="11"/>
      <color rgb="FF002060"/>
      <name val="Calibri"/>
      <family val="2"/>
      <scheme val="minor"/>
    </font>
    <font>
      <sz val="14"/>
      <color theme="1"/>
      <name val="Calibri"/>
      <family val="2"/>
      <scheme val="minor"/>
    </font>
    <font>
      <i/>
      <sz val="8"/>
      <color theme="0" tint="-0.499984740745262"/>
      <name val="Calibri"/>
      <family val="2"/>
      <scheme val="minor"/>
    </font>
    <font>
      <b/>
      <i/>
      <sz val="8"/>
      <color theme="0" tint="-0.499984740745262"/>
      <name val="Calibri"/>
      <family val="2"/>
      <scheme val="minor"/>
    </font>
    <font>
      <sz val="8"/>
      <color theme="1"/>
      <name val="Calibri"/>
      <family val="2"/>
      <scheme val="minor"/>
    </font>
    <font>
      <b/>
      <u/>
      <sz val="8"/>
      <name val="Calibri"/>
      <family val="2"/>
      <scheme val="minor"/>
    </font>
    <font>
      <b/>
      <sz val="8"/>
      <color theme="1"/>
      <name val="Calibri (Body)"/>
    </font>
    <font>
      <b/>
      <u/>
      <sz val="14"/>
      <color rgb="FF000000"/>
      <name val="Calibri"/>
      <family val="2"/>
      <scheme val="minor"/>
    </font>
    <font>
      <u/>
      <sz val="12"/>
      <color theme="10"/>
      <name val="Calibri"/>
      <family val="2"/>
      <scheme val="minor"/>
    </font>
    <font>
      <sz val="11"/>
      <color rgb="FF000000"/>
      <name val="Calibri"/>
      <family val="2"/>
      <scheme val="minor"/>
    </font>
    <font>
      <sz val="12"/>
      <color theme="4" tint="-0.499984740745262"/>
      <name val="Calibri"/>
      <family val="2"/>
      <scheme val="minor"/>
    </font>
    <font>
      <sz val="12"/>
      <name val="Calibri"/>
      <family val="2"/>
      <scheme val="minor"/>
    </font>
    <font>
      <sz val="16"/>
      <color theme="1"/>
      <name val="Calibri"/>
      <family val="2"/>
      <scheme val="minor"/>
    </font>
    <font>
      <b/>
      <sz val="16"/>
      <color theme="1"/>
      <name val="Calibri"/>
      <family val="2"/>
      <scheme val="minor"/>
    </font>
    <font>
      <u/>
      <sz val="11"/>
      <color theme="4" tint="-0.499984740745262"/>
      <name val="Calibri"/>
      <family val="2"/>
      <scheme val="minor"/>
    </font>
    <font>
      <b/>
      <sz val="9"/>
      <color theme="1"/>
      <name val="Calibri"/>
      <family val="2"/>
      <scheme val="minor"/>
    </font>
    <font>
      <b/>
      <sz val="8"/>
      <color theme="9" tint="-0.249977111117893"/>
      <name val="Calibri"/>
      <family val="2"/>
      <scheme val="minor"/>
    </font>
    <font>
      <b/>
      <sz val="8"/>
      <color theme="1"/>
      <name val="Calibri"/>
      <family val="2"/>
      <scheme val="minor"/>
    </font>
    <font>
      <b/>
      <sz val="9"/>
      <color theme="0"/>
      <name val="Calibri"/>
      <family val="2"/>
      <scheme val="minor"/>
    </font>
    <font>
      <b/>
      <sz val="8"/>
      <color rgb="FFC00000"/>
      <name val="Calibri"/>
      <family val="2"/>
      <scheme val="minor"/>
    </font>
    <font>
      <b/>
      <sz val="9"/>
      <color rgb="FFC00000"/>
      <name val="Calibri"/>
      <family val="2"/>
      <scheme val="minor"/>
    </font>
    <font>
      <b/>
      <sz val="8"/>
      <color theme="1" tint="0.249977111117893"/>
      <name val="Calibri"/>
      <family val="2"/>
      <scheme val="minor"/>
    </font>
    <font>
      <i/>
      <sz val="9"/>
      <color theme="0"/>
      <name val="Calibri"/>
      <family val="2"/>
      <scheme val="minor"/>
    </font>
    <font>
      <b/>
      <i/>
      <sz val="8"/>
      <color theme="1" tint="0.34998626667073579"/>
      <name val="Calibri"/>
      <family val="2"/>
      <scheme val="minor"/>
    </font>
    <font>
      <b/>
      <i/>
      <sz val="8"/>
      <color theme="1" tint="0.249977111117893"/>
      <name val="Calibri"/>
      <family val="2"/>
      <scheme val="minor"/>
    </font>
    <font>
      <sz val="8"/>
      <color rgb="FFC00000"/>
      <name val="Calibri"/>
      <family val="2"/>
      <scheme val="minor"/>
    </font>
    <font>
      <sz val="11"/>
      <color theme="1" tint="0.249977111117893"/>
      <name val="Calibri"/>
      <family val="2"/>
      <scheme val="minor"/>
    </font>
    <font>
      <sz val="9"/>
      <color rgb="FFC00000"/>
      <name val="Calibri"/>
      <family val="2"/>
      <scheme val="minor"/>
    </font>
    <font>
      <i/>
      <sz val="8"/>
      <color theme="1"/>
      <name val="Calibri"/>
      <family val="2"/>
      <scheme val="minor"/>
    </font>
    <font>
      <b/>
      <u/>
      <sz val="8"/>
      <color theme="1" tint="0.249977111117893"/>
      <name val="Calibri"/>
      <family val="2"/>
      <scheme val="minor"/>
    </font>
    <font>
      <b/>
      <sz val="11"/>
      <color rgb="FFC00000"/>
      <name val="Calibri (Body)"/>
    </font>
    <font>
      <b/>
      <i/>
      <sz val="8"/>
      <color theme="1"/>
      <name val="Calibri"/>
      <family val="2"/>
      <scheme val="minor"/>
    </font>
    <font>
      <u/>
      <sz val="8"/>
      <color rgb="FFFF0066"/>
      <name val="Calibri"/>
      <family val="2"/>
      <scheme val="minor"/>
    </font>
    <font>
      <i/>
      <sz val="8"/>
      <color rgb="FFFF0066"/>
      <name val="Calibri"/>
      <family val="2"/>
      <scheme val="minor"/>
    </font>
    <font>
      <u/>
      <sz val="14"/>
      <color theme="10"/>
      <name val="Calibri"/>
      <family val="2"/>
      <scheme val="minor"/>
    </font>
    <font>
      <i/>
      <sz val="14"/>
      <color rgb="FF002060"/>
      <name val="Calibri"/>
      <family val="2"/>
      <scheme val="minor"/>
    </font>
    <font>
      <i/>
      <sz val="16"/>
      <color rgb="FFFF0066"/>
      <name val="Calibri"/>
      <family val="2"/>
      <scheme val="minor"/>
    </font>
    <font>
      <u/>
      <sz val="16"/>
      <color rgb="FF0462C2"/>
      <name val="Calibri (Body)"/>
    </font>
    <font>
      <i/>
      <sz val="8"/>
      <color rgb="FFFF0066"/>
      <name val="Calibri (Body)"/>
    </font>
    <font>
      <i/>
      <sz val="18"/>
      <color rgb="FFFF0066"/>
      <name val="Calibri"/>
      <family val="2"/>
      <scheme val="minor"/>
    </font>
    <font>
      <i/>
      <u/>
      <sz val="18"/>
      <color rgb="FFFF0066"/>
      <name val="Calibri (Body)"/>
    </font>
    <font>
      <sz val="16"/>
      <color theme="1"/>
      <name val="Calibri (Body)"/>
    </font>
    <font>
      <i/>
      <sz val="8"/>
      <color rgb="FF000000"/>
      <name val="Calibri"/>
      <family val="2"/>
      <scheme val="minor"/>
    </font>
    <font>
      <b/>
      <sz val="11"/>
      <color theme="1"/>
      <name val="Calibri"/>
      <family val="2"/>
      <scheme val="minor"/>
    </font>
    <font>
      <sz val="11"/>
      <color rgb="FF0070C0"/>
      <name val="Calibri"/>
      <family val="2"/>
      <scheme val="minor"/>
    </font>
    <font>
      <sz val="8"/>
      <color rgb="FF0070C0"/>
      <name val="Calibri"/>
      <family val="2"/>
      <scheme val="minor"/>
    </font>
    <font>
      <b/>
      <sz val="11"/>
      <name val="Calibri"/>
      <family val="2"/>
      <scheme val="minor"/>
    </font>
    <font>
      <sz val="11"/>
      <name val="Calibri"/>
      <family val="2"/>
      <scheme val="minor"/>
    </font>
    <font>
      <sz val="11"/>
      <color theme="5" tint="-0.249977111117893"/>
      <name val="Calibri"/>
      <family val="2"/>
      <scheme val="minor"/>
    </font>
    <font>
      <b/>
      <sz val="12"/>
      <color rgb="FFFF0000"/>
      <name val="Calibri"/>
      <family val="2"/>
      <scheme val="minor"/>
    </font>
    <font>
      <sz val="8"/>
      <color rgb="FFFF0000"/>
      <name val="Calibri"/>
      <family val="2"/>
      <scheme val="minor"/>
    </font>
    <font>
      <sz val="8"/>
      <color rgb="FF000000"/>
      <name val="Calibri"/>
      <family val="2"/>
    </font>
    <font>
      <b/>
      <sz val="8"/>
      <color rgb="FF000000"/>
      <name val="Calibri"/>
      <family val="2"/>
    </font>
    <font>
      <sz val="8"/>
      <color theme="10"/>
      <name val="Calibri"/>
      <family val="2"/>
      <scheme val="minor"/>
    </font>
    <font>
      <b/>
      <sz val="11"/>
      <color rgb="FF000000"/>
      <name val="Calibri"/>
    </font>
    <font>
      <sz val="11"/>
      <color rgb="FF000000"/>
      <name val="Calibri"/>
    </font>
    <font>
      <sz val="8"/>
      <color rgb="FF000000"/>
      <name val="Calibri"/>
    </font>
    <font>
      <b/>
      <sz val="8"/>
      <color rgb="FF000000"/>
      <name val="Calibri"/>
    </font>
    <font>
      <u/>
      <sz val="8"/>
      <color theme="10"/>
      <name val="Calibri"/>
      <family val="2"/>
      <scheme val="minor"/>
    </font>
  </fonts>
  <fills count="18">
    <fill>
      <patternFill patternType="none"/>
    </fill>
    <fill>
      <patternFill patternType="gray125"/>
    </fill>
    <fill>
      <patternFill patternType="lightUp">
        <fgColor theme="0" tint="-0.14996795556505021"/>
        <bgColor theme="0" tint="-4.9989318521683403E-2"/>
      </patternFill>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7" tint="0.59999389629810485"/>
        <bgColor indexed="64"/>
      </patternFill>
    </fill>
    <fill>
      <patternFill patternType="lightGray">
        <fgColor rgb="FFFFFFCD"/>
        <bgColor theme="7" tint="0.59999389629810485"/>
      </patternFill>
    </fill>
    <fill>
      <patternFill patternType="solid">
        <fgColor theme="9" tint="0.79998168889431442"/>
        <bgColor indexed="64"/>
      </patternFill>
    </fill>
    <fill>
      <patternFill patternType="solid">
        <fgColor theme="9" tint="-0.249977111117893"/>
        <bgColor indexed="64"/>
      </patternFill>
    </fill>
    <fill>
      <patternFill patternType="solid">
        <fgColor theme="7"/>
        <bgColor indexed="64"/>
      </patternFill>
    </fill>
    <fill>
      <patternFill patternType="solid">
        <fgColor theme="9" tint="-0.499984740745262"/>
        <bgColor indexed="64"/>
      </patternFill>
    </fill>
    <fill>
      <patternFill patternType="lightDown">
        <fgColor theme="9" tint="-0.24994659260841701"/>
        <bgColor theme="9" tint="0.79995117038483843"/>
      </patternFill>
    </fill>
    <fill>
      <patternFill patternType="lightDown">
        <fgColor theme="9" tint="-0.24994659260841701"/>
        <bgColor theme="9" tint="0.79998168889431442"/>
      </patternFill>
    </fill>
    <fill>
      <patternFill patternType="solid">
        <fgColor rgb="FFAD0403"/>
        <bgColor indexed="64"/>
      </patternFill>
    </fill>
    <fill>
      <patternFill patternType="solid">
        <fgColor theme="0" tint="-4.9989318521683403E-2"/>
        <bgColor indexed="64"/>
      </patternFill>
    </fill>
    <fill>
      <patternFill patternType="solid">
        <fgColor rgb="FFFF0000"/>
        <bgColor indexed="64"/>
      </patternFill>
    </fill>
    <fill>
      <patternFill patternType="solid">
        <fgColor rgb="FFFFFF00"/>
        <bgColor indexed="64"/>
      </patternFill>
    </fill>
  </fills>
  <borders count="70">
    <border>
      <left/>
      <right/>
      <top/>
      <bottom/>
      <diagonal/>
    </border>
    <border>
      <left style="thin">
        <color theme="9" tint="0.39994506668294322"/>
      </left>
      <right style="thin">
        <color theme="9" tint="0.39994506668294322"/>
      </right>
      <top style="thin">
        <color theme="9" tint="0.39994506668294322"/>
      </top>
      <bottom style="thin">
        <color theme="9" tint="0.39994506668294322"/>
      </bottom>
      <diagonal/>
    </border>
    <border>
      <left/>
      <right/>
      <top/>
      <bottom style="thin">
        <color theme="0"/>
      </bottom>
      <diagonal/>
    </border>
    <border>
      <left style="thin">
        <color theme="0"/>
      </left>
      <right/>
      <top style="thin">
        <color theme="0"/>
      </top>
      <bottom/>
      <diagonal/>
    </border>
    <border>
      <left style="thin">
        <color theme="0"/>
      </left>
      <right/>
      <top/>
      <bottom/>
      <diagonal/>
    </border>
    <border>
      <left style="thin">
        <color theme="0"/>
      </left>
      <right/>
      <top/>
      <bottom style="thin">
        <color theme="0"/>
      </bottom>
      <diagonal/>
    </border>
    <border>
      <left/>
      <right style="thin">
        <color theme="0"/>
      </right>
      <top/>
      <bottom style="thin">
        <color theme="0"/>
      </bottom>
      <diagonal/>
    </border>
    <border>
      <left style="thin">
        <color theme="9"/>
      </left>
      <right style="thin">
        <color theme="9"/>
      </right>
      <top style="thin">
        <color theme="9"/>
      </top>
      <bottom style="thin">
        <color theme="9"/>
      </bottom>
      <diagonal/>
    </border>
    <border>
      <left style="thin">
        <color theme="9"/>
      </left>
      <right/>
      <top style="thin">
        <color theme="9"/>
      </top>
      <bottom style="thin">
        <color theme="9"/>
      </bottom>
      <diagonal/>
    </border>
    <border>
      <left/>
      <right/>
      <top style="thin">
        <color theme="9"/>
      </top>
      <bottom style="thin">
        <color theme="9"/>
      </bottom>
      <diagonal/>
    </border>
    <border>
      <left/>
      <right style="thin">
        <color theme="9"/>
      </right>
      <top style="thin">
        <color theme="9"/>
      </top>
      <bottom style="thin">
        <color theme="9"/>
      </bottom>
      <diagonal/>
    </border>
    <border>
      <left style="thin">
        <color theme="9"/>
      </left>
      <right style="thin">
        <color theme="9"/>
      </right>
      <top/>
      <bottom style="thin">
        <color theme="9"/>
      </bottom>
      <diagonal/>
    </border>
    <border>
      <left style="thin">
        <color theme="9"/>
      </left>
      <right style="thin">
        <color theme="9"/>
      </right>
      <top style="thin">
        <color theme="9"/>
      </top>
      <bottom style="thin">
        <color theme="0"/>
      </bottom>
      <diagonal/>
    </border>
    <border>
      <left style="thin">
        <color theme="9"/>
      </left>
      <right style="thin">
        <color theme="9"/>
      </right>
      <top/>
      <bottom style="thin">
        <color theme="0"/>
      </bottom>
      <diagonal/>
    </border>
    <border>
      <left style="thin">
        <color theme="9"/>
      </left>
      <right style="thin">
        <color theme="9"/>
      </right>
      <top style="thin">
        <color theme="0"/>
      </top>
      <bottom style="thin">
        <color theme="0"/>
      </bottom>
      <diagonal/>
    </border>
    <border>
      <left style="thin">
        <color theme="9"/>
      </left>
      <right style="thin">
        <color theme="9"/>
      </right>
      <top style="thin">
        <color theme="0"/>
      </top>
      <bottom style="thin">
        <color theme="9"/>
      </bottom>
      <diagonal/>
    </border>
    <border>
      <left style="thin">
        <color theme="9"/>
      </left>
      <right style="thin">
        <color theme="9"/>
      </right>
      <top style="thin">
        <color theme="9"/>
      </top>
      <bottom/>
      <diagonal/>
    </border>
    <border>
      <left style="thin">
        <color theme="9"/>
      </left>
      <right/>
      <top style="thin">
        <color theme="0"/>
      </top>
      <bottom style="thin">
        <color theme="0"/>
      </bottom>
      <diagonal/>
    </border>
    <border>
      <left style="thin">
        <color theme="9"/>
      </left>
      <right style="thin">
        <color theme="9"/>
      </right>
      <top style="thin">
        <color theme="0"/>
      </top>
      <bottom/>
      <diagonal/>
    </border>
    <border>
      <left style="thin">
        <color theme="9"/>
      </left>
      <right style="thin">
        <color theme="9"/>
      </right>
      <top style="thin">
        <color theme="0"/>
      </top>
      <bottom style="medium">
        <color theme="0"/>
      </bottom>
      <diagonal/>
    </border>
    <border>
      <left style="thin">
        <color theme="9"/>
      </left>
      <right style="thin">
        <color theme="9"/>
      </right>
      <top/>
      <bottom style="medium">
        <color theme="0"/>
      </bottom>
      <diagonal/>
    </border>
    <border>
      <left style="thin">
        <color theme="9"/>
      </left>
      <right style="thin">
        <color theme="9"/>
      </right>
      <top style="thin">
        <color theme="9"/>
      </top>
      <bottom style="medium">
        <color theme="0"/>
      </bottom>
      <diagonal/>
    </border>
    <border>
      <left style="thin">
        <color theme="9"/>
      </left>
      <right style="thin">
        <color theme="9"/>
      </right>
      <top/>
      <bottom/>
      <diagonal/>
    </border>
    <border>
      <left style="thin">
        <color theme="9"/>
      </left>
      <right style="thin">
        <color theme="9"/>
      </right>
      <top style="medium">
        <color theme="0"/>
      </top>
      <bottom style="thin">
        <color theme="0"/>
      </bottom>
      <diagonal/>
    </border>
    <border>
      <left style="thin">
        <color theme="9"/>
      </left>
      <right/>
      <top/>
      <bottom style="thin">
        <color theme="9"/>
      </bottom>
      <diagonal/>
    </border>
    <border>
      <left/>
      <right style="thin">
        <color theme="9"/>
      </right>
      <top/>
      <bottom style="thin">
        <color theme="9"/>
      </bottom>
      <diagonal/>
    </border>
    <border>
      <left style="thin">
        <color theme="9"/>
      </left>
      <right style="thin">
        <color theme="9"/>
      </right>
      <top style="medium">
        <color theme="0"/>
      </top>
      <bottom/>
      <diagonal/>
    </border>
    <border>
      <left/>
      <right/>
      <top/>
      <bottom style="thin">
        <color theme="9"/>
      </bottom>
      <diagonal/>
    </border>
    <border>
      <left style="thin">
        <color theme="9"/>
      </left>
      <right/>
      <top style="thin">
        <color theme="0"/>
      </top>
      <bottom/>
      <diagonal/>
    </border>
    <border>
      <left/>
      <right/>
      <top style="thin">
        <color theme="0"/>
      </top>
      <bottom/>
      <diagonal/>
    </border>
    <border>
      <left/>
      <right/>
      <top style="thin">
        <color theme="0"/>
      </top>
      <bottom style="thin">
        <color theme="0"/>
      </bottom>
      <diagonal/>
    </border>
    <border>
      <left/>
      <right style="thin">
        <color theme="9"/>
      </right>
      <top style="thin">
        <color theme="0"/>
      </top>
      <bottom style="thin">
        <color theme="0"/>
      </bottom>
      <diagonal/>
    </border>
    <border>
      <left/>
      <right style="thin">
        <color theme="9"/>
      </right>
      <top style="thin">
        <color theme="0"/>
      </top>
      <bottom/>
      <diagonal/>
    </border>
    <border>
      <left style="thin">
        <color theme="9"/>
      </left>
      <right/>
      <top style="thin">
        <color theme="0"/>
      </top>
      <bottom style="medium">
        <color theme="0"/>
      </bottom>
      <diagonal/>
    </border>
    <border>
      <left/>
      <right/>
      <top style="thin">
        <color theme="0"/>
      </top>
      <bottom style="medium">
        <color theme="0"/>
      </bottom>
      <diagonal/>
    </border>
    <border>
      <left/>
      <right style="thin">
        <color theme="9"/>
      </right>
      <top style="thin">
        <color theme="0"/>
      </top>
      <bottom style="medium">
        <color theme="0"/>
      </bottom>
      <diagonal/>
    </border>
    <border>
      <left style="thin">
        <color theme="9"/>
      </left>
      <right/>
      <top/>
      <bottom style="thin">
        <color theme="0"/>
      </bottom>
      <diagonal/>
    </border>
    <border>
      <left/>
      <right style="thin">
        <color theme="9"/>
      </right>
      <top/>
      <bottom style="thin">
        <color theme="0"/>
      </bottom>
      <diagonal/>
    </border>
    <border>
      <left style="thin">
        <color theme="9"/>
      </left>
      <right/>
      <top/>
      <bottom/>
      <diagonal/>
    </border>
    <border>
      <left style="thin">
        <color theme="9"/>
      </left>
      <right/>
      <top style="thin">
        <color theme="9"/>
      </top>
      <bottom style="thin">
        <color theme="0"/>
      </bottom>
      <diagonal/>
    </border>
    <border>
      <left/>
      <right style="thin">
        <color theme="9"/>
      </right>
      <top style="thin">
        <color theme="9"/>
      </top>
      <bottom style="thin">
        <color theme="0"/>
      </bottom>
      <diagonal/>
    </border>
    <border>
      <left/>
      <right/>
      <top/>
      <bottom style="double">
        <color theme="7" tint="0.59999389629810485"/>
      </bottom>
      <diagonal/>
    </border>
    <border>
      <left/>
      <right/>
      <top style="double">
        <color theme="7" tint="0.59999389629810485"/>
      </top>
      <bottom/>
      <diagonal/>
    </border>
    <border>
      <left style="double">
        <color theme="7" tint="0.59999389629810485"/>
      </left>
      <right/>
      <top style="double">
        <color theme="7" tint="0.59999389629810485"/>
      </top>
      <bottom/>
      <diagonal/>
    </border>
    <border>
      <left style="double">
        <color theme="7" tint="0.59999389629810485"/>
      </left>
      <right/>
      <top/>
      <bottom/>
      <diagonal/>
    </border>
    <border>
      <left/>
      <right style="thin">
        <color theme="0"/>
      </right>
      <top style="double">
        <color theme="7" tint="0.59999389629810485"/>
      </top>
      <bottom/>
      <diagonal/>
    </border>
    <border>
      <left/>
      <right style="double">
        <color theme="7" tint="0.59999389629810485"/>
      </right>
      <top/>
      <bottom/>
      <diagonal/>
    </border>
    <border>
      <left style="thin">
        <color theme="9"/>
      </left>
      <right/>
      <top style="medium">
        <color theme="0"/>
      </top>
      <bottom style="thin">
        <color theme="0"/>
      </bottom>
      <diagonal/>
    </border>
    <border>
      <left style="thin">
        <color theme="9"/>
      </left>
      <right/>
      <top style="medium">
        <color theme="0"/>
      </top>
      <bottom style="thin">
        <color theme="9"/>
      </bottom>
      <diagonal/>
    </border>
    <border>
      <left/>
      <right/>
      <top style="medium">
        <color theme="0"/>
      </top>
      <bottom style="thin">
        <color theme="9"/>
      </bottom>
      <diagonal/>
    </border>
    <border>
      <left/>
      <right style="thin">
        <color theme="9"/>
      </right>
      <top style="medium">
        <color theme="0"/>
      </top>
      <bottom style="thin">
        <color theme="9"/>
      </bottom>
      <diagonal/>
    </border>
    <border>
      <left/>
      <right/>
      <top style="thin">
        <color theme="9"/>
      </top>
      <bottom style="thin">
        <color theme="0"/>
      </bottom>
      <diagonal/>
    </border>
    <border>
      <left style="thin">
        <color theme="9"/>
      </left>
      <right/>
      <top style="medium">
        <color theme="0"/>
      </top>
      <bottom/>
      <diagonal/>
    </border>
    <border>
      <left/>
      <right/>
      <top style="medium">
        <color theme="0"/>
      </top>
      <bottom/>
      <diagonal/>
    </border>
    <border>
      <left/>
      <right style="thin">
        <color theme="9"/>
      </right>
      <top style="medium">
        <color theme="0"/>
      </top>
      <bottom/>
      <diagonal/>
    </border>
    <border>
      <left style="thin">
        <color theme="9"/>
      </left>
      <right/>
      <top style="thin">
        <color theme="9"/>
      </top>
      <bottom/>
      <diagonal/>
    </border>
    <border>
      <left/>
      <right/>
      <top style="thin">
        <color theme="9"/>
      </top>
      <bottom/>
      <diagonal/>
    </border>
    <border>
      <left/>
      <right style="thin">
        <color theme="9"/>
      </right>
      <top style="thin">
        <color theme="9"/>
      </top>
      <bottom/>
      <diagonal/>
    </border>
    <border>
      <left/>
      <right style="thin">
        <color theme="9"/>
      </right>
      <top/>
      <bottom/>
      <diagonal/>
    </border>
    <border>
      <left style="thin">
        <color theme="9"/>
      </left>
      <right/>
      <top style="thin">
        <color theme="0"/>
      </top>
      <bottom style="thin">
        <color theme="9"/>
      </bottom>
      <diagonal/>
    </border>
    <border>
      <left/>
      <right/>
      <top style="thin">
        <color theme="0"/>
      </top>
      <bottom style="thin">
        <color theme="9"/>
      </bottom>
      <diagonal/>
    </border>
    <border>
      <left/>
      <right style="thin">
        <color theme="9"/>
      </right>
      <top style="thin">
        <color theme="0"/>
      </top>
      <bottom style="thin">
        <color theme="9"/>
      </bottom>
      <diagonal/>
    </border>
    <border>
      <left style="thin">
        <color theme="9" tint="0.39994506668294322"/>
      </left>
      <right/>
      <top style="thin">
        <color theme="9" tint="0.39994506668294322"/>
      </top>
      <bottom style="thin">
        <color theme="9" tint="0.39994506668294322"/>
      </bottom>
      <diagonal/>
    </border>
    <border>
      <left/>
      <right style="thin">
        <color theme="9" tint="0.39994506668294322"/>
      </right>
      <top style="thin">
        <color theme="9" tint="0.39994506668294322"/>
      </top>
      <bottom style="thin">
        <color theme="9" tint="0.39994506668294322"/>
      </bottom>
      <diagonal/>
    </border>
    <border>
      <left/>
      <right style="double">
        <color theme="7" tint="0.59999389629810485"/>
      </right>
      <top style="double">
        <color theme="7" tint="0.59999389629810485"/>
      </top>
      <bottom/>
      <diagonal/>
    </border>
    <border>
      <left/>
      <right/>
      <top/>
      <bottom style="double">
        <color theme="7" tint="0.59996337778862885"/>
      </bottom>
      <diagonal/>
    </border>
    <border>
      <left style="thin">
        <color theme="9"/>
      </left>
      <right/>
      <top/>
      <bottom style="medium">
        <color theme="0"/>
      </bottom>
      <diagonal/>
    </border>
    <border>
      <left/>
      <right/>
      <top/>
      <bottom style="medium">
        <color theme="0"/>
      </bottom>
      <diagonal/>
    </border>
    <border>
      <left/>
      <right style="thin">
        <color theme="9"/>
      </right>
      <top/>
      <bottom style="medium">
        <color theme="0"/>
      </bottom>
      <diagonal/>
    </border>
    <border>
      <left/>
      <right style="thin">
        <color theme="9"/>
      </right>
      <top style="thin">
        <color theme="9"/>
      </top>
      <bottom style="medium">
        <color theme="0"/>
      </bottom>
      <diagonal/>
    </border>
  </borders>
  <cellStyleXfs count="3">
    <xf numFmtId="0" fontId="0" fillId="0" borderId="0"/>
    <xf numFmtId="0" fontId="11" fillId="0" borderId="0" applyNumberFormat="0" applyFill="0" applyBorder="0" applyAlignment="0" applyProtection="0"/>
    <xf numFmtId="0" fontId="11" fillId="0" borderId="0" applyNumberFormat="0" applyFill="0" applyBorder="0" applyAlignment="0" applyProtection="0"/>
  </cellStyleXfs>
  <cellXfs count="354">
    <xf numFmtId="0" fontId="0" fillId="0" borderId="0" xfId="0"/>
    <xf numFmtId="0" fontId="3" fillId="0" borderId="0" xfId="0" applyFont="1" applyAlignment="1">
      <alignment horizontal="center" vertical="center" wrapText="1"/>
    </xf>
    <xf numFmtId="2" fontId="3" fillId="0" borderId="0" xfId="0" applyNumberFormat="1" applyFont="1" applyAlignment="1">
      <alignment horizontal="center" vertical="center" wrapText="1"/>
    </xf>
    <xf numFmtId="0" fontId="6" fillId="0" borderId="0" xfId="0" applyFont="1" applyAlignment="1">
      <alignment horizontal="center" vertical="center" wrapText="1"/>
    </xf>
    <xf numFmtId="0" fontId="2" fillId="0" borderId="0" xfId="0" applyFont="1" applyAlignment="1">
      <alignment vertical="center" wrapText="1"/>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wrapText="1"/>
    </xf>
    <xf numFmtId="49" fontId="0" fillId="0" borderId="0" xfId="0" applyNumberFormat="1" applyAlignment="1">
      <alignment wrapText="1"/>
    </xf>
    <xf numFmtId="0" fontId="9" fillId="0" borderId="0" xfId="0" applyFont="1" applyAlignment="1">
      <alignment horizontal="center" vertical="center" wrapText="1"/>
    </xf>
    <xf numFmtId="0" fontId="16" fillId="0" borderId="0" xfId="0" applyFont="1" applyAlignment="1">
      <alignment horizontal="center" vertical="center" wrapText="1"/>
    </xf>
    <xf numFmtId="0" fontId="0" fillId="0" borderId="0" xfId="0" applyAlignment="1">
      <alignment horizontal="left" vertical="center"/>
    </xf>
    <xf numFmtId="0" fontId="0" fillId="0" borderId="0" xfId="0" applyAlignment="1">
      <alignment horizontal="left"/>
    </xf>
    <xf numFmtId="0" fontId="17" fillId="0" borderId="0" xfId="0" applyFont="1" applyAlignment="1">
      <alignment horizontal="center" vertical="center"/>
    </xf>
    <xf numFmtId="0" fontId="0" fillId="0" borderId="1" xfId="0" applyBorder="1" applyAlignment="1">
      <alignment horizontal="center" vertical="center" wrapText="1"/>
    </xf>
    <xf numFmtId="0" fontId="26" fillId="0" borderId="0" xfId="0" applyFont="1" applyAlignment="1">
      <alignment wrapText="1"/>
    </xf>
    <xf numFmtId="0" fontId="1" fillId="0" borderId="0" xfId="0" applyFont="1" applyAlignment="1">
      <alignment horizontal="center" vertical="center"/>
    </xf>
    <xf numFmtId="0" fontId="18" fillId="0" borderId="0" xfId="0" applyFont="1"/>
    <xf numFmtId="0" fontId="18" fillId="0" borderId="4" xfId="0" applyFont="1" applyBorder="1"/>
    <xf numFmtId="0" fontId="18" fillId="0" borderId="5" xfId="0" applyFont="1" applyBorder="1"/>
    <xf numFmtId="0" fontId="18" fillId="0" borderId="0" xfId="0" applyFont="1" applyAlignment="1">
      <alignment horizontal="center" vertical="center" wrapText="1"/>
    </xf>
    <xf numFmtId="0" fontId="12" fillId="0" borderId="0" xfId="0" applyFont="1" applyAlignment="1">
      <alignment horizontal="center" vertical="center"/>
    </xf>
    <xf numFmtId="0" fontId="30" fillId="0" borderId="0" xfId="0" applyFont="1" applyAlignment="1">
      <alignment horizontal="center" vertical="center"/>
    </xf>
    <xf numFmtId="0" fontId="31" fillId="0" borderId="0" xfId="1" applyFont="1" applyFill="1" applyBorder="1" applyAlignment="1">
      <alignment horizontal="center" vertical="center" wrapText="1"/>
    </xf>
    <xf numFmtId="0" fontId="25" fillId="0" borderId="0" xfId="1" applyFont="1" applyFill="1" applyBorder="1" applyAlignment="1">
      <alignment horizontal="center" vertical="center"/>
    </xf>
    <xf numFmtId="0" fontId="8" fillId="0" borderId="0" xfId="0" applyFont="1" applyAlignment="1">
      <alignment horizontal="center" vertical="center" wrapText="1"/>
    </xf>
    <xf numFmtId="0" fontId="29" fillId="4" borderId="0" xfId="0" applyFont="1" applyFill="1"/>
    <xf numFmtId="0" fontId="0" fillId="6" borderId="1" xfId="0" applyFill="1" applyBorder="1" applyAlignment="1">
      <alignment horizontal="center" vertical="center"/>
    </xf>
    <xf numFmtId="49" fontId="3" fillId="4" borderId="1" xfId="0" applyNumberFormat="1" applyFont="1" applyFill="1" applyBorder="1" applyAlignment="1" applyProtection="1">
      <alignment horizontal="center" vertical="center" wrapText="1"/>
      <protection locked="0"/>
    </xf>
    <xf numFmtId="0" fontId="3" fillId="0" borderId="7" xfId="0" applyFont="1" applyBorder="1" applyAlignment="1">
      <alignment vertical="center" wrapText="1"/>
    </xf>
    <xf numFmtId="0" fontId="3" fillId="0" borderId="7" xfId="0" applyFont="1" applyBorder="1" applyAlignment="1">
      <alignment horizontal="center" vertical="center" wrapText="1"/>
    </xf>
    <xf numFmtId="49" fontId="3" fillId="6" borderId="7" xfId="0" applyNumberFormat="1" applyFont="1" applyFill="1" applyBorder="1" applyAlignment="1" applyProtection="1">
      <alignment horizontal="center" vertical="center" wrapText="1"/>
      <protection locked="0"/>
    </xf>
    <xf numFmtId="0" fontId="21" fillId="0" borderId="7" xfId="0" applyFont="1" applyBorder="1" applyAlignment="1">
      <alignment horizontal="center" vertical="center" wrapText="1"/>
    </xf>
    <xf numFmtId="0" fontId="3" fillId="0" borderId="7" xfId="0" quotePrefix="1" applyFont="1" applyBorder="1" applyAlignment="1">
      <alignment vertical="center" wrapText="1"/>
    </xf>
    <xf numFmtId="49" fontId="3" fillId="7" borderId="7" xfId="0" applyNumberFormat="1" applyFont="1" applyFill="1" applyBorder="1" applyAlignment="1" applyProtection="1">
      <alignment horizontal="center" vertical="center" wrapText="1"/>
      <protection locked="0"/>
    </xf>
    <xf numFmtId="0" fontId="3" fillId="0" borderId="7" xfId="0" quotePrefix="1" applyFont="1" applyBorder="1" applyAlignment="1">
      <alignment horizontal="center" vertical="center" wrapText="1"/>
    </xf>
    <xf numFmtId="0" fontId="3" fillId="0" borderId="7" xfId="0" applyFont="1" applyBorder="1" applyAlignment="1">
      <alignment horizontal="left" vertical="center" wrapText="1"/>
    </xf>
    <xf numFmtId="0" fontId="3" fillId="4" borderId="7" xfId="0" quotePrefix="1" applyFont="1" applyFill="1" applyBorder="1" applyAlignment="1" applyProtection="1">
      <alignment horizontal="center" vertical="center" wrapText="1"/>
      <protection locked="0"/>
    </xf>
    <xf numFmtId="0" fontId="15" fillId="0" borderId="7" xfId="0" applyFont="1" applyBorder="1" applyAlignment="1">
      <alignment horizontal="left" vertical="center" wrapText="1"/>
    </xf>
    <xf numFmtId="3" fontId="5" fillId="4" borderId="7" xfId="0" applyNumberFormat="1" applyFont="1" applyFill="1" applyBorder="1" applyAlignment="1" applyProtection="1">
      <alignment horizontal="left" vertical="center" wrapText="1"/>
      <protection locked="0"/>
    </xf>
    <xf numFmtId="10" fontId="19" fillId="2" borderId="7" xfId="0" applyNumberFormat="1" applyFont="1" applyFill="1" applyBorder="1" applyAlignment="1">
      <alignment horizontal="center" vertical="center" wrapText="1"/>
    </xf>
    <xf numFmtId="0" fontId="5" fillId="4" borderId="7" xfId="0" applyFont="1" applyFill="1" applyBorder="1" applyAlignment="1" applyProtection="1">
      <alignment horizontal="left" vertical="center" wrapText="1"/>
      <protection locked="0"/>
    </xf>
    <xf numFmtId="0" fontId="5" fillId="4" borderId="7" xfId="0" applyFont="1" applyFill="1" applyBorder="1" applyAlignment="1" applyProtection="1">
      <alignment horizontal="center" vertical="center" wrapText="1"/>
      <protection locked="0"/>
    </xf>
    <xf numFmtId="0" fontId="34" fillId="3" borderId="7" xfId="0" applyFont="1" applyFill="1" applyBorder="1" applyAlignment="1">
      <alignment horizontal="center" vertical="center" wrapText="1"/>
    </xf>
    <xf numFmtId="0" fontId="5" fillId="6" borderId="7" xfId="0" applyFont="1" applyFill="1" applyBorder="1" applyAlignment="1">
      <alignment horizontal="center" vertical="center" wrapText="1"/>
    </xf>
    <xf numFmtId="2" fontId="27" fillId="0" borderId="1" xfId="0" applyNumberFormat="1" applyFont="1" applyBorder="1" applyAlignment="1">
      <alignment horizontal="center" vertical="center" wrapText="1"/>
    </xf>
    <xf numFmtId="0" fontId="27" fillId="0" borderId="1" xfId="0" applyFont="1" applyBorder="1" applyAlignment="1">
      <alignment horizontal="center" vertical="center" wrapText="1"/>
    </xf>
    <xf numFmtId="49" fontId="28" fillId="0" borderId="1"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0" fontId="35" fillId="9" borderId="13" xfId="0" applyFont="1" applyFill="1" applyBorder="1" applyAlignment="1">
      <alignment horizontal="center" vertical="center" wrapText="1"/>
    </xf>
    <xf numFmtId="0" fontId="35" fillId="9" borderId="11" xfId="0" applyFont="1" applyFill="1" applyBorder="1" applyAlignment="1">
      <alignment horizontal="center" vertical="center" wrapText="1"/>
    </xf>
    <xf numFmtId="0" fontId="35" fillId="9" borderId="22" xfId="0" applyFont="1" applyFill="1" applyBorder="1" applyAlignment="1">
      <alignment horizontal="center" vertical="center" wrapText="1"/>
    </xf>
    <xf numFmtId="0" fontId="40" fillId="0" borderId="7" xfId="0" applyFont="1" applyBorder="1" applyAlignment="1">
      <alignment vertical="center" wrapText="1"/>
    </xf>
    <xf numFmtId="0" fontId="41" fillId="0" borderId="7" xfId="0" applyFont="1" applyBorder="1" applyAlignment="1">
      <alignment vertical="center" wrapText="1"/>
    </xf>
    <xf numFmtId="49" fontId="3" fillId="6" borderId="11" xfId="0" applyNumberFormat="1" applyFont="1" applyFill="1" applyBorder="1" applyAlignment="1" applyProtection="1">
      <alignment horizontal="center" vertical="center" wrapText="1"/>
      <protection locked="0"/>
    </xf>
    <xf numFmtId="0" fontId="35" fillId="9" borderId="23" xfId="0" applyFont="1" applyFill="1" applyBorder="1" applyAlignment="1">
      <alignment horizontal="center" vertical="center" wrapText="1"/>
    </xf>
    <xf numFmtId="0" fontId="39" fillId="9" borderId="26" xfId="0" applyFont="1" applyFill="1" applyBorder="1" applyAlignment="1">
      <alignment horizontal="center" vertical="center" wrapText="1"/>
    </xf>
    <xf numFmtId="0" fontId="5" fillId="12" borderId="19" xfId="0" applyFont="1" applyFill="1" applyBorder="1" applyAlignment="1">
      <alignment horizontal="center" vertical="center" wrapText="1"/>
    </xf>
    <xf numFmtId="0" fontId="37" fillId="12" borderId="19" xfId="0" applyFont="1" applyFill="1" applyBorder="1" applyAlignment="1">
      <alignment horizontal="center" vertical="center" wrapText="1"/>
    </xf>
    <xf numFmtId="0" fontId="2" fillId="0" borderId="12" xfId="0" applyFont="1" applyBorder="1" applyAlignment="1">
      <alignment vertical="center" wrapText="1"/>
    </xf>
    <xf numFmtId="0" fontId="3" fillId="0" borderId="12" xfId="0" applyFont="1" applyBorder="1" applyAlignment="1">
      <alignment horizontal="center" vertical="center" wrapText="1"/>
    </xf>
    <xf numFmtId="0" fontId="42" fillId="8" borderId="14" xfId="0" applyFont="1" applyFill="1" applyBorder="1" applyAlignment="1">
      <alignment horizontal="center" vertical="center" wrapText="1"/>
    </xf>
    <xf numFmtId="0" fontId="3" fillId="0" borderId="16" xfId="0" applyFont="1" applyBorder="1" applyAlignment="1">
      <alignment horizontal="center" vertical="center" wrapText="1"/>
    </xf>
    <xf numFmtId="0" fontId="44" fillId="8" borderId="14" xfId="0" applyFont="1" applyFill="1" applyBorder="1" applyAlignment="1">
      <alignment horizontal="center" vertical="center" wrapText="1"/>
    </xf>
    <xf numFmtId="0" fontId="3" fillId="0" borderId="12" xfId="0" applyFont="1" applyBorder="1" applyAlignment="1">
      <alignment horizontal="left" vertical="center" wrapText="1"/>
    </xf>
    <xf numFmtId="0" fontId="3" fillId="0" borderId="16" xfId="0" quotePrefix="1" applyFont="1" applyBorder="1" applyAlignment="1">
      <alignment horizontal="center" vertical="center" wrapText="1"/>
    </xf>
    <xf numFmtId="0" fontId="42" fillId="8" borderId="22" xfId="0" applyFont="1" applyFill="1" applyBorder="1" applyAlignment="1">
      <alignment horizontal="center" vertical="center" wrapText="1"/>
    </xf>
    <xf numFmtId="49" fontId="3" fillId="6" borderId="16" xfId="0" applyNumberFormat="1" applyFont="1" applyFill="1" applyBorder="1" applyAlignment="1" applyProtection="1">
      <alignment horizontal="center" vertical="center" wrapText="1"/>
      <protection locked="0"/>
    </xf>
    <xf numFmtId="0" fontId="3" fillId="0" borderId="16" xfId="0" applyFont="1" applyBorder="1" applyAlignment="1">
      <alignment horizontal="left" vertical="center" wrapText="1"/>
    </xf>
    <xf numFmtId="0" fontId="15" fillId="8" borderId="18" xfId="0" applyFont="1" applyFill="1" applyBorder="1" applyAlignment="1">
      <alignment horizontal="center" vertical="center" wrapText="1"/>
    </xf>
    <xf numFmtId="0" fontId="42" fillId="8" borderId="18" xfId="0" applyFont="1" applyFill="1" applyBorder="1" applyAlignment="1">
      <alignment horizontal="center" vertical="center" wrapText="1"/>
    </xf>
    <xf numFmtId="0" fontId="3" fillId="3" borderId="16" xfId="0" applyFont="1" applyFill="1" applyBorder="1" applyAlignment="1">
      <alignment horizontal="left" vertical="center" wrapText="1"/>
    </xf>
    <xf numFmtId="0" fontId="3" fillId="0" borderId="11" xfId="0" quotePrefix="1" applyFont="1" applyBorder="1" applyAlignment="1">
      <alignment horizontal="center" vertical="center" wrapText="1"/>
    </xf>
    <xf numFmtId="0" fontId="8" fillId="9" borderId="23" xfId="0" applyFont="1" applyFill="1" applyBorder="1" applyAlignment="1">
      <alignment horizontal="center" vertical="center" wrapText="1"/>
    </xf>
    <xf numFmtId="0" fontId="2" fillId="3" borderId="11" xfId="0" quotePrefix="1" applyFont="1" applyFill="1" applyBorder="1" applyAlignment="1">
      <alignment horizontal="left" vertical="center" wrapText="1"/>
    </xf>
    <xf numFmtId="0" fontId="38" fillId="5" borderId="22" xfId="0" applyFont="1" applyFill="1" applyBorder="1" applyAlignment="1">
      <alignment horizontal="left" vertical="center" wrapText="1"/>
    </xf>
    <xf numFmtId="0" fontId="3" fillId="0" borderId="11" xfId="0" applyFont="1" applyBorder="1" applyAlignment="1">
      <alignment horizontal="center" vertical="center" wrapText="1"/>
    </xf>
    <xf numFmtId="0" fontId="45" fillId="0" borderId="11" xfId="0" applyFont="1" applyBorder="1" applyAlignment="1">
      <alignment horizontal="center" vertical="center" wrapText="1"/>
    </xf>
    <xf numFmtId="0" fontId="38" fillId="5" borderId="18" xfId="0" applyFont="1" applyFill="1" applyBorder="1" applyAlignment="1">
      <alignment horizontal="left" vertical="center" wrapText="1"/>
    </xf>
    <xf numFmtId="0" fontId="3" fillId="3" borderId="14" xfId="0" applyFont="1" applyFill="1" applyBorder="1" applyAlignment="1">
      <alignment vertical="center" wrapText="1"/>
    </xf>
    <xf numFmtId="0" fontId="3" fillId="0" borderId="22" xfId="0" applyFont="1" applyBorder="1" applyAlignment="1">
      <alignment horizontal="center" vertical="center" wrapText="1"/>
    </xf>
    <xf numFmtId="49" fontId="3" fillId="7" borderId="22" xfId="0" applyNumberFormat="1" applyFont="1" applyFill="1" applyBorder="1" applyAlignment="1" applyProtection="1">
      <alignment horizontal="center" vertical="center" wrapText="1"/>
      <protection locked="0"/>
    </xf>
    <xf numFmtId="0" fontId="2" fillId="0" borderId="15" xfId="0" applyFont="1" applyBorder="1" applyAlignment="1">
      <alignment horizontal="center" vertical="center" wrapText="1"/>
    </xf>
    <xf numFmtId="0" fontId="3" fillId="3" borderId="15" xfId="0" applyFont="1" applyFill="1" applyBorder="1" applyAlignment="1">
      <alignment horizontal="left" vertical="center" wrapText="1"/>
    </xf>
    <xf numFmtId="0" fontId="3" fillId="0" borderId="15" xfId="0" applyFont="1" applyBorder="1" applyAlignment="1">
      <alignment horizontal="center" vertical="center" wrapText="1"/>
    </xf>
    <xf numFmtId="0" fontId="34" fillId="3" borderId="16" xfId="0" applyFont="1" applyFill="1" applyBorder="1" applyAlignment="1">
      <alignment horizontal="center" vertical="center" wrapText="1"/>
    </xf>
    <xf numFmtId="0" fontId="5" fillId="13" borderId="19" xfId="0" applyFont="1" applyFill="1" applyBorder="1" applyAlignment="1">
      <alignment horizontal="center" vertical="center" wrapText="1"/>
    </xf>
    <xf numFmtId="0" fontId="37" fillId="13" borderId="19" xfId="0" applyFont="1" applyFill="1" applyBorder="1" applyAlignment="1">
      <alignment horizontal="center" vertical="center" wrapText="1"/>
    </xf>
    <xf numFmtId="0" fontId="37" fillId="13" borderId="20" xfId="0" applyFont="1" applyFill="1" applyBorder="1" applyAlignment="1">
      <alignment horizontal="center" vertical="center" wrapText="1"/>
    </xf>
    <xf numFmtId="0" fontId="42" fillId="8" borderId="38" xfId="0" applyFont="1" applyFill="1" applyBorder="1" applyAlignment="1">
      <alignment horizontal="center" vertical="center" wrapText="1"/>
    </xf>
    <xf numFmtId="0" fontId="8" fillId="12" borderId="19" xfId="0" applyFont="1" applyFill="1" applyBorder="1" applyAlignment="1">
      <alignment horizontal="center" vertical="center" wrapText="1"/>
    </xf>
    <xf numFmtId="0" fontId="4" fillId="12" borderId="14" xfId="0" applyFont="1" applyFill="1" applyBorder="1" applyAlignment="1">
      <alignment horizontal="center" vertical="center" wrapText="1"/>
    </xf>
    <xf numFmtId="0" fontId="37" fillId="12" borderId="22" xfId="0" applyFont="1" applyFill="1" applyBorder="1" applyAlignment="1">
      <alignment horizontal="center" vertical="center" wrapText="1"/>
    </xf>
    <xf numFmtId="0" fontId="3" fillId="0" borderId="7" xfId="0" applyFont="1" applyBorder="1" applyAlignment="1" applyProtection="1">
      <alignment horizontal="center" vertical="center" wrapText="1"/>
      <protection locked="0"/>
    </xf>
    <xf numFmtId="0" fontId="8" fillId="0" borderId="29" xfId="0" applyFont="1" applyBorder="1" applyAlignment="1">
      <alignment horizontal="center" vertical="center" wrapText="1"/>
    </xf>
    <xf numFmtId="0" fontId="45" fillId="0" borderId="11" xfId="0" applyFont="1" applyBorder="1" applyAlignment="1">
      <alignment horizontal="left" vertical="center" wrapText="1"/>
    </xf>
    <xf numFmtId="0" fontId="36" fillId="12" borderId="20" xfId="0" applyFont="1" applyFill="1" applyBorder="1" applyAlignment="1">
      <alignment horizontal="center" vertical="center" wrapText="1"/>
    </xf>
    <xf numFmtId="0" fontId="36" fillId="12" borderId="19" xfId="0" applyFont="1" applyFill="1" applyBorder="1" applyAlignment="1">
      <alignment horizontal="center" vertical="center" wrapText="1"/>
    </xf>
    <xf numFmtId="0" fontId="36" fillId="12" borderId="14" xfId="0" applyFont="1" applyFill="1" applyBorder="1" applyAlignment="1">
      <alignment horizontal="center" vertical="center" wrapText="1"/>
    </xf>
    <xf numFmtId="0" fontId="39" fillId="9" borderId="22" xfId="0" applyFont="1" applyFill="1" applyBorder="1" applyAlignment="1">
      <alignment horizontal="center" vertical="center" wrapText="1"/>
    </xf>
    <xf numFmtId="0" fontId="4" fillId="14" borderId="8" xfId="0" applyFont="1" applyFill="1" applyBorder="1" applyAlignment="1">
      <alignment horizontal="center" vertical="center" wrapText="1"/>
    </xf>
    <xf numFmtId="0" fontId="4" fillId="14" borderId="0" xfId="0" applyFont="1" applyFill="1" applyAlignment="1">
      <alignment horizontal="center" vertical="center" wrapText="1"/>
    </xf>
    <xf numFmtId="49" fontId="3" fillId="6" borderId="24" xfId="0" applyNumberFormat="1" applyFont="1" applyFill="1" applyBorder="1" applyAlignment="1" applyProtection="1">
      <alignment horizontal="center" vertical="center" wrapText="1"/>
      <protection locked="0"/>
    </xf>
    <xf numFmtId="49" fontId="3" fillId="6" borderId="8" xfId="0" applyNumberFormat="1" applyFont="1" applyFill="1" applyBorder="1" applyAlignment="1" applyProtection="1">
      <alignment horizontal="center" vertical="center" wrapText="1"/>
      <protection locked="0"/>
    </xf>
    <xf numFmtId="49" fontId="3" fillId="6" borderId="39" xfId="0" applyNumberFormat="1" applyFont="1" applyFill="1" applyBorder="1" applyAlignment="1" applyProtection="1">
      <alignment horizontal="center" vertical="center" wrapText="1"/>
      <protection locked="0"/>
    </xf>
    <xf numFmtId="3" fontId="5" fillId="4" borderId="7" xfId="0" applyNumberFormat="1" applyFont="1" applyFill="1" applyBorder="1" applyAlignment="1" applyProtection="1">
      <alignment horizontal="center" vertical="center" wrapText="1"/>
      <protection locked="0"/>
    </xf>
    <xf numFmtId="0" fontId="3" fillId="0" borderId="28" xfId="0" applyFont="1" applyBorder="1" applyAlignment="1">
      <alignment vertical="center" wrapText="1"/>
    </xf>
    <xf numFmtId="0" fontId="38" fillId="5" borderId="13" xfId="0" applyFont="1" applyFill="1" applyBorder="1" applyAlignment="1">
      <alignment horizontal="left" vertical="center" wrapText="1"/>
    </xf>
    <xf numFmtId="0" fontId="38" fillId="5" borderId="36" xfId="0" applyFont="1" applyFill="1" applyBorder="1" applyAlignment="1">
      <alignment horizontal="center" vertical="center" wrapText="1"/>
    </xf>
    <xf numFmtId="0" fontId="36" fillId="13" borderId="19" xfId="0" applyFont="1" applyFill="1" applyBorder="1" applyAlignment="1">
      <alignment horizontal="center" vertical="center" wrapText="1"/>
    </xf>
    <xf numFmtId="0" fontId="39" fillId="9" borderId="11" xfId="0" applyFont="1" applyFill="1" applyBorder="1" applyAlignment="1">
      <alignment horizontal="center" vertical="center" wrapText="1"/>
    </xf>
    <xf numFmtId="0" fontId="3" fillId="4" borderId="7" xfId="0" applyFont="1" applyFill="1" applyBorder="1" applyAlignment="1" applyProtection="1">
      <alignment horizontal="center" vertical="center" wrapText="1"/>
      <protection locked="0"/>
    </xf>
    <xf numFmtId="0" fontId="5" fillId="0" borderId="16" xfId="0" applyFont="1" applyBorder="1" applyAlignment="1">
      <alignment horizontal="center" vertical="center" wrapText="1"/>
    </xf>
    <xf numFmtId="0" fontId="38" fillId="5" borderId="18" xfId="0" applyFont="1" applyFill="1" applyBorder="1" applyAlignment="1">
      <alignment horizontal="center" vertical="center" wrapText="1"/>
    </xf>
    <xf numFmtId="0" fontId="3" fillId="4" borderId="16" xfId="0" applyFont="1" applyFill="1" applyBorder="1" applyAlignment="1" applyProtection="1">
      <alignment horizontal="center" vertical="center" wrapText="1"/>
      <protection locked="0"/>
    </xf>
    <xf numFmtId="0" fontId="15" fillId="8" borderId="22" xfId="0" applyFont="1" applyFill="1" applyBorder="1" applyAlignment="1">
      <alignment horizontal="center" vertical="center" wrapText="1"/>
    </xf>
    <xf numFmtId="0" fontId="39" fillId="9" borderId="13" xfId="0" applyFont="1" applyFill="1" applyBorder="1" applyAlignment="1">
      <alignment horizontal="center" vertical="center" wrapText="1"/>
    </xf>
    <xf numFmtId="0" fontId="38" fillId="5" borderId="14" xfId="0" applyFont="1" applyFill="1" applyBorder="1" applyAlignment="1">
      <alignment horizontal="center" vertical="center" wrapText="1"/>
    </xf>
    <xf numFmtId="0" fontId="3" fillId="3" borderId="7" xfId="0" applyFont="1" applyFill="1" applyBorder="1" applyAlignment="1">
      <alignment horizontal="left" vertical="center" wrapText="1"/>
    </xf>
    <xf numFmtId="0" fontId="10" fillId="11" borderId="21" xfId="0" applyFont="1" applyFill="1" applyBorder="1" applyAlignment="1">
      <alignment horizontal="center" vertical="center" wrapText="1"/>
    </xf>
    <xf numFmtId="0" fontId="39" fillId="9" borderId="23" xfId="0" applyFont="1" applyFill="1" applyBorder="1" applyAlignment="1">
      <alignment horizontal="center" vertical="center" wrapText="1"/>
    </xf>
    <xf numFmtId="0" fontId="5" fillId="0" borderId="11" xfId="0" applyFont="1" applyBorder="1" applyAlignment="1">
      <alignment horizontal="center" vertical="center" wrapText="1"/>
    </xf>
    <xf numFmtId="0" fontId="3" fillId="9" borderId="0" xfId="0" applyFont="1" applyFill="1" applyAlignment="1">
      <alignment vertical="center" wrapText="1"/>
    </xf>
    <xf numFmtId="3" fontId="42" fillId="8" borderId="38" xfId="0" applyNumberFormat="1" applyFont="1" applyFill="1" applyBorder="1" applyAlignment="1">
      <alignment horizontal="center" vertical="center" wrapText="1"/>
    </xf>
    <xf numFmtId="0" fontId="11" fillId="0" borderId="0" xfId="1" applyFill="1" applyBorder="1" applyAlignment="1">
      <alignment horizontal="center" vertical="center" wrapText="1"/>
    </xf>
    <xf numFmtId="0" fontId="36" fillId="3" borderId="7" xfId="0" applyFont="1" applyFill="1" applyBorder="1" applyAlignment="1">
      <alignment horizontal="left" vertical="center" wrapText="1"/>
    </xf>
    <xf numFmtId="0" fontId="36" fillId="0" borderId="7" xfId="0" applyFont="1" applyBorder="1" applyAlignment="1">
      <alignment horizontal="left" vertical="center" wrapText="1"/>
    </xf>
    <xf numFmtId="0" fontId="36" fillId="0" borderId="15" xfId="0" applyFont="1" applyBorder="1" applyAlignment="1">
      <alignment horizontal="left" vertical="center" wrapText="1"/>
    </xf>
    <xf numFmtId="0" fontId="36" fillId="0" borderId="15" xfId="0" applyFont="1" applyBorder="1" applyAlignment="1">
      <alignment vertical="center" wrapText="1"/>
    </xf>
    <xf numFmtId="0" fontId="36" fillId="3" borderId="16" xfId="0" applyFont="1" applyFill="1" applyBorder="1" applyAlignment="1">
      <alignment horizontal="left" vertical="center" wrapText="1"/>
    </xf>
    <xf numFmtId="0" fontId="36" fillId="8" borderId="22" xfId="0" applyFont="1" applyFill="1" applyBorder="1" applyAlignment="1">
      <alignment horizontal="left" vertical="center" wrapText="1"/>
    </xf>
    <xf numFmtId="0" fontId="0" fillId="0" borderId="3" xfId="0" applyBorder="1"/>
    <xf numFmtId="0" fontId="0" fillId="0" borderId="4" xfId="0" applyBorder="1"/>
    <xf numFmtId="0" fontId="0" fillId="0" borderId="5" xfId="0" applyBorder="1"/>
    <xf numFmtId="0" fontId="0" fillId="0" borderId="2" xfId="0" applyBorder="1"/>
    <xf numFmtId="0" fontId="0" fillId="0" borderId="6" xfId="0" applyBorder="1"/>
    <xf numFmtId="0" fontId="30" fillId="0" borderId="0" xfId="0" applyFont="1" applyAlignment="1">
      <alignment horizontal="left" vertical="center" indent="13"/>
    </xf>
    <xf numFmtId="0" fontId="0" fillId="0" borderId="42" xfId="0" applyBorder="1"/>
    <xf numFmtId="0" fontId="0" fillId="0" borderId="45" xfId="0" applyBorder="1"/>
    <xf numFmtId="0" fontId="29" fillId="4" borderId="46" xfId="0" applyFont="1" applyFill="1" applyBorder="1"/>
    <xf numFmtId="0" fontId="18" fillId="0" borderId="44" xfId="0" applyFont="1" applyBorder="1"/>
    <xf numFmtId="0" fontId="0" fillId="0" borderId="44" xfId="0" applyBorder="1"/>
    <xf numFmtId="49" fontId="3" fillId="6" borderId="1" xfId="0" applyNumberFormat="1" applyFont="1" applyFill="1" applyBorder="1" applyAlignment="1" applyProtection="1">
      <alignment horizontal="center" vertical="center" wrapText="1"/>
      <protection locked="0"/>
    </xf>
    <xf numFmtId="0" fontId="39" fillId="9" borderId="47" xfId="0" applyFont="1" applyFill="1" applyBorder="1" applyAlignment="1">
      <alignment horizontal="center" vertical="center" wrapText="1"/>
    </xf>
    <xf numFmtId="0" fontId="32" fillId="5" borderId="36" xfId="0" applyFont="1" applyFill="1" applyBorder="1" applyAlignment="1">
      <alignment vertical="center" wrapText="1"/>
    </xf>
    <xf numFmtId="0" fontId="38" fillId="5" borderId="13" xfId="0" applyFont="1" applyFill="1" applyBorder="1" applyAlignment="1">
      <alignment horizontal="center" vertical="center" wrapText="1"/>
    </xf>
    <xf numFmtId="49" fontId="3" fillId="4" borderId="7" xfId="0" applyNumberFormat="1" applyFont="1" applyFill="1" applyBorder="1" applyAlignment="1" applyProtection="1">
      <alignment horizontal="center" vertical="center" wrapText="1"/>
      <protection locked="0"/>
    </xf>
    <xf numFmtId="1" fontId="8" fillId="14" borderId="0" xfId="0" applyNumberFormat="1" applyFont="1" applyFill="1" applyAlignment="1">
      <alignment horizontal="center" vertical="center" wrapText="1"/>
    </xf>
    <xf numFmtId="0" fontId="29" fillId="4" borderId="65" xfId="0" applyFont="1" applyFill="1" applyBorder="1"/>
    <xf numFmtId="0" fontId="5" fillId="4" borderId="16" xfId="0" applyFont="1" applyFill="1" applyBorder="1" applyAlignment="1" applyProtection="1">
      <alignment horizontal="center" vertical="center" wrapText="1"/>
      <protection locked="0"/>
    </xf>
    <xf numFmtId="0" fontId="3" fillId="15" borderId="7" xfId="0" quotePrefix="1" applyFont="1" applyFill="1" applyBorder="1" applyAlignment="1" applyProtection="1">
      <alignment horizontal="center" vertical="center" wrapText="1"/>
      <protection locked="0"/>
    </xf>
    <xf numFmtId="0" fontId="3" fillId="15" borderId="12" xfId="0" quotePrefix="1" applyFont="1" applyFill="1" applyBorder="1" applyAlignment="1" applyProtection="1">
      <alignment horizontal="center" vertical="center" wrapText="1"/>
      <protection locked="0"/>
    </xf>
    <xf numFmtId="0" fontId="5" fillId="0" borderId="7" xfId="0" applyFont="1" applyBorder="1" applyAlignment="1">
      <alignment horizontal="center" vertical="center" wrapText="1"/>
    </xf>
    <xf numFmtId="0" fontId="5" fillId="0" borderId="15" xfId="0" applyFont="1" applyBorder="1" applyAlignment="1">
      <alignment horizontal="center" vertical="center" wrapText="1"/>
    </xf>
    <xf numFmtId="49" fontId="3" fillId="6" borderId="17" xfId="0" applyNumberFormat="1" applyFont="1" applyFill="1" applyBorder="1" applyAlignment="1" applyProtection="1">
      <alignment horizontal="center" vertical="center" wrapText="1"/>
      <protection locked="0"/>
    </xf>
    <xf numFmtId="0" fontId="32" fillId="5" borderId="39" xfId="0" applyFont="1" applyFill="1" applyBorder="1" applyAlignment="1">
      <alignment vertical="center" wrapText="1"/>
    </xf>
    <xf numFmtId="0" fontId="15" fillId="5" borderId="38" xfId="0" applyFont="1" applyFill="1" applyBorder="1" applyAlignment="1">
      <alignment horizontal="center" vertical="center" wrapText="1"/>
    </xf>
    <xf numFmtId="3" fontId="5" fillId="15" borderId="10" xfId="0" applyNumberFormat="1" applyFont="1" applyFill="1" applyBorder="1" applyAlignment="1" applyProtection="1">
      <alignment horizontal="center" vertical="center" wrapText="1"/>
      <protection locked="0"/>
    </xf>
    <xf numFmtId="0" fontId="3" fillId="3" borderId="11" xfId="0" applyFont="1" applyFill="1" applyBorder="1" applyAlignment="1">
      <alignment horizontal="left" vertical="center" wrapText="1"/>
    </xf>
    <xf numFmtId="0" fontId="15" fillId="5" borderId="18" xfId="0"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left" wrapText="1"/>
    </xf>
    <xf numFmtId="10" fontId="20" fillId="2" borderId="10" xfId="0" applyNumberFormat="1" applyFont="1" applyFill="1" applyBorder="1" applyAlignment="1">
      <alignment horizontal="center" vertical="center" wrapText="1"/>
    </xf>
    <xf numFmtId="3" fontId="5" fillId="15" borderId="57" xfId="0" applyNumberFormat="1" applyFont="1" applyFill="1" applyBorder="1" applyAlignment="1" applyProtection="1">
      <alignment horizontal="center" vertical="center" wrapText="1"/>
      <protection locked="0"/>
    </xf>
    <xf numFmtId="3" fontId="36" fillId="2" borderId="7" xfId="0" applyNumberFormat="1" applyFont="1" applyFill="1" applyBorder="1" applyAlignment="1">
      <alignment horizontal="center" vertical="center" wrapText="1"/>
    </xf>
    <xf numFmtId="0" fontId="0" fillId="0" borderId="41" xfId="0" applyBorder="1" applyAlignment="1">
      <alignment horizontal="center" vertical="center"/>
    </xf>
    <xf numFmtId="0" fontId="59" fillId="0" borderId="0" xfId="0" applyFont="1" applyAlignment="1">
      <alignment horizontal="left" vertical="center" wrapText="1"/>
    </xf>
    <xf numFmtId="14" fontId="0" fillId="4" borderId="1" xfId="0" applyNumberFormat="1" applyFill="1" applyBorder="1" applyAlignment="1">
      <alignment horizontal="center" vertical="center"/>
    </xf>
    <xf numFmtId="0" fontId="0" fillId="4" borderId="63" xfId="0" applyFill="1" applyBorder="1" applyAlignment="1">
      <alignment horizontal="center" vertical="center"/>
    </xf>
    <xf numFmtId="0" fontId="24" fillId="10" borderId="1" xfId="0" applyFont="1" applyFill="1" applyBorder="1" applyAlignment="1">
      <alignment horizontal="left" vertical="center" indent="57"/>
    </xf>
    <xf numFmtId="0" fontId="0" fillId="4" borderId="1" xfId="0" applyFill="1" applyBorder="1" applyAlignment="1">
      <alignment horizontal="left" vertical="top" wrapText="1"/>
    </xf>
    <xf numFmtId="0" fontId="0" fillId="4" borderId="62" xfId="0" applyFill="1" applyBorder="1" applyAlignment="1">
      <alignment horizontal="left" vertical="top"/>
    </xf>
    <xf numFmtId="0" fontId="0" fillId="4" borderId="63" xfId="0" applyFill="1" applyBorder="1" applyAlignment="1">
      <alignment horizontal="center" vertical="center" wrapText="1"/>
    </xf>
    <xf numFmtId="49" fontId="3" fillId="6" borderId="7" xfId="0" applyNumberFormat="1" applyFont="1" applyFill="1" applyBorder="1" applyAlignment="1" applyProtection="1">
      <alignment horizontal="left" vertical="top" wrapText="1"/>
      <protection locked="0"/>
    </xf>
    <xf numFmtId="0" fontId="0" fillId="6" borderId="1" xfId="0" applyFill="1" applyBorder="1" applyAlignment="1">
      <alignment horizontal="center" vertical="center" wrapText="1"/>
    </xf>
    <xf numFmtId="0" fontId="3" fillId="4" borderId="7" xfId="0" quotePrefix="1" applyFont="1" applyFill="1" applyBorder="1" applyAlignment="1" applyProtection="1">
      <alignment horizontal="left" vertical="top" wrapText="1"/>
      <protection locked="0"/>
    </xf>
    <xf numFmtId="0" fontId="3" fillId="4" borderId="7" xfId="0" applyFont="1" applyFill="1" applyBorder="1" applyAlignment="1" applyProtection="1">
      <alignment horizontal="left" vertical="top" wrapText="1"/>
      <protection locked="0"/>
    </xf>
    <xf numFmtId="0" fontId="61" fillId="4" borderId="1" xfId="0" applyFont="1" applyFill="1" applyBorder="1" applyAlignment="1">
      <alignment horizontal="left" vertical="top" wrapText="1"/>
    </xf>
    <xf numFmtId="0" fontId="0" fillId="4" borderId="62" xfId="0" applyFill="1" applyBorder="1" applyAlignment="1">
      <alignment horizontal="left" vertical="top" wrapText="1"/>
    </xf>
    <xf numFmtId="0" fontId="0" fillId="4" borderId="63" xfId="0" applyFill="1" applyBorder="1" applyAlignment="1">
      <alignment horizontal="left" vertical="top"/>
    </xf>
    <xf numFmtId="49" fontId="62" fillId="6" borderId="7" xfId="0" applyNumberFormat="1" applyFont="1" applyFill="1" applyBorder="1" applyAlignment="1" applyProtection="1">
      <alignment horizontal="left" vertical="top" wrapText="1"/>
      <protection locked="0"/>
    </xf>
    <xf numFmtId="0" fontId="63" fillId="4" borderId="1" xfId="0" applyFont="1" applyFill="1" applyBorder="1" applyAlignment="1">
      <alignment horizontal="left" vertical="top" wrapText="1"/>
    </xf>
    <xf numFmtId="0" fontId="64" fillId="4" borderId="1" xfId="0" applyFont="1" applyFill="1" applyBorder="1" applyAlignment="1">
      <alignment horizontal="left" vertical="top" wrapText="1"/>
    </xf>
    <xf numFmtId="0" fontId="3" fillId="15" borderId="16" xfId="0" quotePrefix="1" applyFont="1" applyFill="1" applyBorder="1" applyAlignment="1" applyProtection="1">
      <alignment horizontal="center" vertical="center" wrapText="1"/>
      <protection locked="0"/>
    </xf>
    <xf numFmtId="0" fontId="65" fillId="0" borderId="0" xfId="0" applyFont="1" applyAlignment="1">
      <alignment horizontal="center" vertical="center" wrapText="1"/>
    </xf>
    <xf numFmtId="0" fontId="65" fillId="6" borderId="1" xfId="0" applyFont="1" applyFill="1" applyBorder="1" applyAlignment="1">
      <alignment horizontal="center" vertical="center" wrapText="1"/>
    </xf>
    <xf numFmtId="0" fontId="65" fillId="6" borderId="1" xfId="0" applyFont="1" applyFill="1" applyBorder="1" applyAlignment="1">
      <alignment horizontal="center" vertical="center"/>
    </xf>
    <xf numFmtId="0" fontId="65" fillId="4" borderId="62" xfId="0" applyFont="1" applyFill="1" applyBorder="1" applyAlignment="1">
      <alignment horizontal="left" vertical="top" wrapText="1"/>
    </xf>
    <xf numFmtId="0" fontId="65" fillId="4" borderId="63" xfId="0" applyFont="1" applyFill="1" applyBorder="1" applyAlignment="1">
      <alignment horizontal="left" vertical="top"/>
    </xf>
    <xf numFmtId="0" fontId="65" fillId="0" borderId="0" xfId="0" applyFont="1"/>
    <xf numFmtId="0" fontId="0" fillId="0" borderId="0" xfId="0" applyAlignment="1">
      <alignment vertical="center"/>
    </xf>
    <xf numFmtId="49" fontId="28" fillId="4" borderId="1" xfId="0" applyNumberFormat="1" applyFont="1" applyFill="1" applyBorder="1" applyAlignment="1" applyProtection="1">
      <alignment horizontal="left" vertical="center" wrapText="1"/>
      <protection locked="0"/>
    </xf>
    <xf numFmtId="49" fontId="28" fillId="6" borderId="1" xfId="0" applyNumberFormat="1" applyFont="1" applyFill="1" applyBorder="1" applyAlignment="1" applyProtection="1">
      <alignment horizontal="left" vertical="center" wrapText="1"/>
      <protection locked="0"/>
    </xf>
    <xf numFmtId="49" fontId="3" fillId="4" borderId="1" xfId="0" applyNumberFormat="1" applyFont="1" applyFill="1" applyBorder="1" applyAlignment="1" applyProtection="1">
      <alignment horizontal="left" vertical="center" wrapText="1"/>
      <protection locked="0"/>
    </xf>
    <xf numFmtId="49" fontId="28" fillId="4" borderId="1" xfId="1" applyNumberFormat="1" applyFont="1" applyFill="1" applyBorder="1" applyAlignment="1" applyProtection="1">
      <alignment horizontal="left" vertical="center" wrapText="1"/>
      <protection locked="0"/>
    </xf>
    <xf numFmtId="49" fontId="64" fillId="4" borderId="1" xfId="1" applyNumberFormat="1" applyFont="1" applyFill="1" applyBorder="1" applyAlignment="1" applyProtection="1">
      <alignment horizontal="left" vertical="center" wrapText="1"/>
      <protection locked="0"/>
    </xf>
    <xf numFmtId="14" fontId="64" fillId="4" borderId="1" xfId="0" applyNumberFormat="1" applyFont="1" applyFill="1" applyBorder="1" applyAlignment="1">
      <alignment horizontal="center" vertical="center"/>
    </xf>
    <xf numFmtId="0" fontId="70" fillId="4" borderId="7" xfId="1" quotePrefix="1" applyFont="1" applyFill="1" applyBorder="1" applyAlignment="1" applyProtection="1">
      <alignment horizontal="left" vertical="top" wrapText="1"/>
      <protection locked="0"/>
    </xf>
    <xf numFmtId="0" fontId="72" fillId="4" borderId="1" xfId="0" applyFont="1" applyFill="1" applyBorder="1" applyAlignment="1">
      <alignment horizontal="left" vertical="top" wrapText="1"/>
    </xf>
    <xf numFmtId="49" fontId="3" fillId="16" borderId="7" xfId="0" applyNumberFormat="1" applyFont="1" applyFill="1" applyBorder="1" applyAlignment="1" applyProtection="1">
      <alignment horizontal="center" vertical="center" wrapText="1"/>
      <protection locked="0"/>
    </xf>
    <xf numFmtId="49" fontId="3" fillId="16" borderId="16" xfId="0" applyNumberFormat="1" applyFont="1" applyFill="1" applyBorder="1" applyAlignment="1" applyProtection="1">
      <alignment horizontal="center" vertical="center" wrapText="1"/>
      <protection locked="0"/>
    </xf>
    <xf numFmtId="49" fontId="3" fillId="16" borderId="8" xfId="0" applyNumberFormat="1" applyFont="1" applyFill="1" applyBorder="1" applyAlignment="1" applyProtection="1">
      <alignment horizontal="center" vertical="center" wrapText="1"/>
      <protection locked="0"/>
    </xf>
    <xf numFmtId="49" fontId="3" fillId="16" borderId="7" xfId="0" applyNumberFormat="1" applyFont="1" applyFill="1" applyBorder="1" applyAlignment="1" applyProtection="1">
      <alignment horizontal="left" vertical="top" wrapText="1"/>
      <protection locked="0"/>
    </xf>
    <xf numFmtId="0" fontId="3" fillId="16" borderId="16" xfId="0" applyFont="1" applyFill="1" applyBorder="1" applyAlignment="1" applyProtection="1">
      <alignment horizontal="center" vertical="center" wrapText="1"/>
      <protection locked="0"/>
    </xf>
    <xf numFmtId="49" fontId="3" fillId="16" borderId="12" xfId="0" applyNumberFormat="1" applyFont="1" applyFill="1" applyBorder="1" applyAlignment="1" applyProtection="1">
      <alignment horizontal="center" vertical="center" wrapText="1"/>
      <protection locked="0"/>
    </xf>
    <xf numFmtId="49" fontId="3" fillId="16" borderId="15" xfId="0" applyNumberFormat="1" applyFont="1" applyFill="1" applyBorder="1" applyAlignment="1" applyProtection="1">
      <alignment horizontal="center" vertical="center" wrapText="1"/>
      <protection locked="0"/>
    </xf>
    <xf numFmtId="0" fontId="3" fillId="0" borderId="0" xfId="0" applyFont="1" applyFill="1" applyAlignment="1">
      <alignment horizontal="center" vertical="center" wrapText="1"/>
    </xf>
    <xf numFmtId="0" fontId="16" fillId="0" borderId="0" xfId="0" applyFont="1" applyFill="1" applyAlignment="1">
      <alignment horizontal="center" vertical="center" wrapText="1"/>
    </xf>
    <xf numFmtId="0" fontId="66" fillId="0" borderId="0" xfId="0" applyFont="1" applyFill="1" applyAlignment="1">
      <alignment horizontal="center" vertical="center" wrapText="1"/>
    </xf>
    <xf numFmtId="0" fontId="67" fillId="0" borderId="0" xfId="0" applyFont="1" applyFill="1" applyAlignment="1">
      <alignment horizontal="center" vertical="center" wrapText="1"/>
    </xf>
    <xf numFmtId="0" fontId="9" fillId="0" borderId="0" xfId="0" applyFont="1" applyFill="1" applyAlignment="1">
      <alignment horizontal="center" vertical="center" wrapText="1"/>
    </xf>
    <xf numFmtId="0" fontId="6" fillId="0" borderId="0" xfId="0" applyFont="1" applyFill="1" applyAlignment="1">
      <alignment horizontal="center" vertical="center" wrapText="1"/>
    </xf>
    <xf numFmtId="0" fontId="0" fillId="4" borderId="62" xfId="0" applyFill="1" applyBorder="1" applyAlignment="1">
      <alignment horizontal="left" vertical="top" wrapText="1"/>
    </xf>
    <xf numFmtId="0" fontId="0" fillId="0" borderId="1" xfId="0" applyBorder="1" applyAlignment="1">
      <alignment horizontal="center" vertical="center" wrapText="1"/>
    </xf>
    <xf numFmtId="0" fontId="0" fillId="4" borderId="63" xfId="0" applyFill="1" applyBorder="1" applyAlignment="1">
      <alignment horizontal="left" vertical="top" wrapText="1"/>
    </xf>
    <xf numFmtId="0" fontId="75" fillId="4" borderId="7" xfId="2" quotePrefix="1" applyFont="1" applyFill="1" applyBorder="1" applyAlignment="1" applyProtection="1">
      <alignment horizontal="left" vertical="top" wrapText="1"/>
      <protection locked="0"/>
    </xf>
    <xf numFmtId="0" fontId="68" fillId="4" borderId="7" xfId="0" applyFont="1" applyFill="1" applyBorder="1" applyAlignment="1" applyProtection="1">
      <alignment horizontal="left" vertical="top" wrapText="1"/>
      <protection locked="0"/>
    </xf>
    <xf numFmtId="49" fontId="3" fillId="17" borderId="7" xfId="0" applyNumberFormat="1" applyFont="1" applyFill="1" applyBorder="1" applyAlignment="1" applyProtection="1">
      <alignment horizontal="left" vertical="top" wrapText="1"/>
      <protection locked="0"/>
    </xf>
    <xf numFmtId="0" fontId="0" fillId="0" borderId="1" xfId="0" applyBorder="1" applyAlignment="1">
      <alignment horizontal="center" vertical="center" wrapText="1"/>
    </xf>
    <xf numFmtId="0" fontId="60" fillId="4" borderId="1" xfId="0" applyFont="1" applyFill="1" applyBorder="1" applyAlignment="1">
      <alignment horizontal="left" vertical="top" wrapText="1"/>
    </xf>
    <xf numFmtId="49" fontId="1" fillId="4" borderId="1" xfId="1" applyNumberFormat="1" applyFont="1" applyFill="1" applyBorder="1" applyAlignment="1" applyProtection="1">
      <alignment horizontal="left" vertical="center" wrapText="1"/>
      <protection locked="0"/>
    </xf>
    <xf numFmtId="0" fontId="0" fillId="0" borderId="0" xfId="0" applyFont="1" applyAlignment="1">
      <alignment horizontal="center" vertical="center" wrapText="1"/>
    </xf>
    <xf numFmtId="0" fontId="0" fillId="6" borderId="1" xfId="0" applyFont="1" applyFill="1" applyBorder="1" applyAlignment="1">
      <alignment horizontal="center" vertical="center" wrapText="1"/>
    </xf>
    <xf numFmtId="0" fontId="0" fillId="6" borderId="1" xfId="0" applyFont="1" applyFill="1" applyBorder="1" applyAlignment="1">
      <alignment horizontal="center" vertical="center"/>
    </xf>
    <xf numFmtId="14" fontId="0" fillId="4" borderId="1" xfId="0" applyNumberFormat="1" applyFont="1" applyFill="1" applyBorder="1" applyAlignment="1">
      <alignment horizontal="center" vertical="center"/>
    </xf>
    <xf numFmtId="0" fontId="0" fillId="0" borderId="0" xfId="0" applyFont="1"/>
    <xf numFmtId="0" fontId="0" fillId="0" borderId="1" xfId="0" applyFont="1" applyBorder="1" applyAlignment="1">
      <alignment horizontal="center" vertical="center" wrapText="1"/>
    </xf>
    <xf numFmtId="0" fontId="0" fillId="4" borderId="1" xfId="0" applyFont="1" applyFill="1" applyBorder="1" applyAlignment="1">
      <alignment horizontal="left" vertical="top" wrapText="1"/>
    </xf>
    <xf numFmtId="0" fontId="0" fillId="4" borderId="62" xfId="0" applyFont="1" applyFill="1" applyBorder="1" applyAlignment="1">
      <alignment horizontal="left" vertical="top" wrapText="1"/>
    </xf>
    <xf numFmtId="0" fontId="0" fillId="4" borderId="63" xfId="0" applyFont="1" applyFill="1" applyBorder="1" applyAlignment="1">
      <alignment horizontal="left" vertical="top" wrapText="1"/>
    </xf>
    <xf numFmtId="0" fontId="29" fillId="4" borderId="43" xfId="0" applyFont="1" applyFill="1" applyBorder="1" applyAlignment="1">
      <alignment horizontal="left" vertical="center" wrapText="1" indent="1"/>
    </xf>
    <xf numFmtId="0" fontId="29" fillId="4" borderId="42" xfId="0" applyFont="1" applyFill="1" applyBorder="1" applyAlignment="1">
      <alignment horizontal="left" vertical="center" wrapText="1" indent="1"/>
    </xf>
    <xf numFmtId="0" fontId="29" fillId="4" borderId="64" xfId="0" applyFont="1" applyFill="1" applyBorder="1" applyAlignment="1">
      <alignment horizontal="left" vertical="center" wrapText="1" indent="1"/>
    </xf>
    <xf numFmtId="0" fontId="53" fillId="4" borderId="44" xfId="0" applyFont="1" applyFill="1" applyBorder="1" applyAlignment="1">
      <alignment horizontal="center" vertical="center" wrapText="1"/>
    </xf>
    <xf numFmtId="0" fontId="51" fillId="4" borderId="0" xfId="1" applyFont="1" applyFill="1" applyBorder="1" applyAlignment="1">
      <alignment horizontal="center" vertical="center" wrapText="1"/>
    </xf>
    <xf numFmtId="0" fontId="51" fillId="4" borderId="41" xfId="1" applyFont="1" applyFill="1" applyBorder="1" applyAlignment="1">
      <alignment horizontal="center" vertical="center" wrapText="1"/>
    </xf>
    <xf numFmtId="0" fontId="52" fillId="4" borderId="0" xfId="0" applyFont="1" applyFill="1" applyAlignment="1">
      <alignment horizontal="left" vertical="center" wrapText="1"/>
    </xf>
    <xf numFmtId="0" fontId="56" fillId="4" borderId="44" xfId="1" applyFont="1" applyFill="1" applyBorder="1" applyAlignment="1">
      <alignment horizontal="left" vertical="center" wrapText="1"/>
    </xf>
    <xf numFmtId="0" fontId="56" fillId="4" borderId="0" xfId="1" applyFont="1" applyFill="1" applyBorder="1" applyAlignment="1">
      <alignment horizontal="left" vertical="center" wrapText="1"/>
    </xf>
    <xf numFmtId="0" fontId="56" fillId="4" borderId="46" xfId="1" applyFont="1" applyFill="1" applyBorder="1" applyAlignment="1">
      <alignment horizontal="left" vertical="center" wrapText="1"/>
    </xf>
    <xf numFmtId="0" fontId="29" fillId="4" borderId="44" xfId="0" applyFont="1" applyFill="1" applyBorder="1" applyAlignment="1">
      <alignment horizontal="left" vertical="center" wrapText="1"/>
    </xf>
    <xf numFmtId="0" fontId="29" fillId="4" borderId="0" xfId="0" applyFont="1" applyFill="1" applyAlignment="1">
      <alignment horizontal="left" vertical="center" wrapText="1"/>
    </xf>
    <xf numFmtId="0" fontId="29" fillId="4" borderId="46" xfId="0" applyFont="1" applyFill="1" applyBorder="1" applyAlignment="1">
      <alignment horizontal="left" vertical="center" wrapText="1"/>
    </xf>
    <xf numFmtId="0" fontId="58" fillId="4" borderId="44" xfId="0" applyFont="1" applyFill="1" applyBorder="1" applyAlignment="1">
      <alignment horizontal="left" vertical="center" wrapText="1" indent="1"/>
    </xf>
    <xf numFmtId="0" fontId="29" fillId="4" borderId="0" xfId="0" applyFont="1" applyFill="1" applyAlignment="1">
      <alignment horizontal="left" vertical="center" wrapText="1" indent="1"/>
    </xf>
    <xf numFmtId="0" fontId="29" fillId="4" borderId="46" xfId="0" applyFont="1" applyFill="1" applyBorder="1" applyAlignment="1">
      <alignment horizontal="left" vertical="center" wrapText="1" indent="1"/>
    </xf>
    <xf numFmtId="3" fontId="5" fillId="4" borderId="8" xfId="0" applyNumberFormat="1" applyFont="1" applyFill="1" applyBorder="1" applyAlignment="1" applyProtection="1">
      <alignment horizontal="center" vertical="center" wrapText="1"/>
      <protection locked="0"/>
    </xf>
    <xf numFmtId="3" fontId="5" fillId="4" borderId="10" xfId="0" applyNumberFormat="1" applyFont="1" applyFill="1" applyBorder="1" applyAlignment="1" applyProtection="1">
      <alignment horizontal="center" vertical="center" wrapText="1"/>
      <protection locked="0"/>
    </xf>
    <xf numFmtId="0" fontId="15" fillId="8" borderId="22" xfId="0" applyFont="1" applyFill="1" applyBorder="1" applyAlignment="1">
      <alignment horizontal="center" vertical="center" wrapText="1"/>
    </xf>
    <xf numFmtId="0" fontId="3" fillId="12" borderId="19" xfId="0" applyFont="1" applyFill="1" applyBorder="1" applyAlignment="1">
      <alignment horizontal="center" vertical="center" wrapText="1"/>
    </xf>
    <xf numFmtId="0" fontId="3" fillId="8" borderId="36" xfId="0" applyFont="1" applyFill="1" applyBorder="1" applyAlignment="1" applyProtection="1">
      <alignment horizontal="center" vertical="center" wrapText="1"/>
      <protection locked="0"/>
    </xf>
    <xf numFmtId="0" fontId="3" fillId="8" borderId="2" xfId="0" applyFont="1" applyFill="1" applyBorder="1" applyAlignment="1" applyProtection="1">
      <alignment horizontal="center" vertical="center" wrapText="1"/>
      <protection locked="0"/>
    </xf>
    <xf numFmtId="0" fontId="3" fillId="8" borderId="37" xfId="0" applyFont="1" applyFill="1" applyBorder="1" applyAlignment="1" applyProtection="1">
      <alignment horizontal="center" vertical="center" wrapText="1"/>
      <protection locked="0"/>
    </xf>
    <xf numFmtId="0" fontId="15" fillId="5" borderId="28" xfId="0" applyFont="1" applyFill="1" applyBorder="1" applyAlignment="1">
      <alignment horizontal="center" vertical="center" wrapText="1"/>
    </xf>
    <xf numFmtId="0" fontId="0" fillId="0" borderId="29" xfId="0" applyBorder="1" applyAlignment="1">
      <alignment horizontal="center" vertical="center" wrapText="1"/>
    </xf>
    <xf numFmtId="0" fontId="0" fillId="0" borderId="32" xfId="0" applyBorder="1" applyAlignment="1">
      <alignment horizontal="center" vertical="center" wrapText="1"/>
    </xf>
    <xf numFmtId="0" fontId="3" fillId="4" borderId="8" xfId="0" applyFont="1" applyFill="1" applyBorder="1" applyAlignment="1" applyProtection="1">
      <alignment horizontal="left" vertical="top" wrapText="1"/>
      <protection locked="0"/>
    </xf>
    <xf numFmtId="0" fontId="3" fillId="4" borderId="9" xfId="0" applyFont="1" applyFill="1" applyBorder="1" applyAlignment="1" applyProtection="1">
      <alignment horizontal="left" vertical="top" wrapText="1"/>
      <protection locked="0"/>
    </xf>
    <xf numFmtId="0" fontId="3" fillId="4" borderId="10" xfId="0" applyFont="1" applyFill="1" applyBorder="1" applyAlignment="1" applyProtection="1">
      <alignment horizontal="left" vertical="top" wrapText="1"/>
      <protection locked="0"/>
    </xf>
    <xf numFmtId="0" fontId="13" fillId="8" borderId="17" xfId="0" applyFont="1" applyFill="1" applyBorder="1" applyAlignment="1">
      <alignment horizontal="center" vertical="center" wrapText="1"/>
    </xf>
    <xf numFmtId="0" fontId="13" fillId="8" borderId="2" xfId="0" applyFont="1" applyFill="1" applyBorder="1" applyAlignment="1">
      <alignment horizontal="center" vertical="center" wrapText="1"/>
    </xf>
    <xf numFmtId="0" fontId="13" fillId="8" borderId="30" xfId="0" applyFont="1" applyFill="1" applyBorder="1" applyAlignment="1">
      <alignment horizontal="center" vertical="center" wrapText="1"/>
    </xf>
    <xf numFmtId="0" fontId="13" fillId="8" borderId="31" xfId="0" applyFont="1" applyFill="1" applyBorder="1" applyAlignment="1">
      <alignment horizontal="center" vertical="center" wrapText="1"/>
    </xf>
    <xf numFmtId="0" fontId="9" fillId="14" borderId="0" xfId="0" applyFont="1" applyFill="1" applyAlignment="1">
      <alignment horizontal="center" vertical="center" wrapText="1"/>
    </xf>
    <xf numFmtId="0" fontId="3" fillId="12" borderId="13" xfId="0" applyFont="1" applyFill="1" applyBorder="1" applyAlignment="1">
      <alignment horizontal="center" vertical="center" wrapText="1"/>
    </xf>
    <xf numFmtId="0" fontId="5" fillId="0" borderId="16" xfId="0" applyFont="1" applyBorder="1" applyAlignment="1">
      <alignment horizontal="center" vertical="center" wrapText="1"/>
    </xf>
    <xf numFmtId="0" fontId="5" fillId="0" borderId="22" xfId="0" applyFont="1" applyBorder="1" applyAlignment="1">
      <alignment horizontal="center" vertical="center" wrapText="1"/>
    </xf>
    <xf numFmtId="0" fontId="5" fillId="12" borderId="33" xfId="0" applyFont="1" applyFill="1" applyBorder="1" applyAlignment="1">
      <alignment horizontal="center" vertical="center" wrapText="1"/>
    </xf>
    <xf numFmtId="0" fontId="5" fillId="12" borderId="34" xfId="0" applyFont="1" applyFill="1" applyBorder="1" applyAlignment="1">
      <alignment horizontal="center" vertical="center" wrapText="1"/>
    </xf>
    <xf numFmtId="0" fontId="5" fillId="12" borderId="35" xfId="0" applyFont="1" applyFill="1" applyBorder="1" applyAlignment="1">
      <alignment horizontal="center" vertical="center" wrapText="1"/>
    </xf>
    <xf numFmtId="3" fontId="7" fillId="2" borderId="8" xfId="0" applyNumberFormat="1" applyFont="1" applyFill="1" applyBorder="1" applyAlignment="1">
      <alignment horizontal="center" vertical="center" wrapText="1"/>
    </xf>
    <xf numFmtId="3" fontId="7" fillId="2" borderId="9" xfId="0" applyNumberFormat="1" applyFont="1" applyFill="1" applyBorder="1" applyAlignment="1">
      <alignment horizontal="center" vertical="center" wrapText="1"/>
    </xf>
    <xf numFmtId="0" fontId="39" fillId="9" borderId="52" xfId="0" applyFont="1" applyFill="1" applyBorder="1" applyAlignment="1">
      <alignment horizontal="center" vertical="center" wrapText="1"/>
    </xf>
    <xf numFmtId="0" fontId="39" fillId="9" borderId="53" xfId="0" applyFont="1" applyFill="1" applyBorder="1" applyAlignment="1">
      <alignment horizontal="center" vertical="center" wrapText="1"/>
    </xf>
    <xf numFmtId="0" fontId="39" fillId="9" borderId="54" xfId="0" applyFont="1" applyFill="1" applyBorder="1" applyAlignment="1">
      <alignment horizontal="center" vertical="center" wrapText="1"/>
    </xf>
    <xf numFmtId="0" fontId="3" fillId="4" borderId="8" xfId="1" applyNumberFormat="1" applyFont="1" applyFill="1" applyBorder="1" applyAlignment="1" applyProtection="1">
      <alignment horizontal="left" vertical="top" wrapText="1"/>
      <protection locked="0"/>
    </xf>
    <xf numFmtId="49" fontId="3" fillId="0" borderId="16" xfId="0" quotePrefix="1" applyNumberFormat="1" applyFont="1" applyBorder="1" applyAlignment="1">
      <alignment horizontal="left" vertical="center" wrapText="1"/>
    </xf>
    <xf numFmtId="49" fontId="3" fillId="0" borderId="22" xfId="0" quotePrefix="1" applyNumberFormat="1" applyFont="1" applyBorder="1" applyAlignment="1">
      <alignment horizontal="left" vertical="center" wrapText="1"/>
    </xf>
    <xf numFmtId="49" fontId="3" fillId="0" borderId="11" xfId="0" quotePrefix="1" applyNumberFormat="1" applyFont="1" applyBorder="1" applyAlignment="1">
      <alignment horizontal="left" vertical="center" wrapText="1"/>
    </xf>
    <xf numFmtId="0" fontId="45" fillId="0" borderId="59" xfId="0" applyFont="1" applyBorder="1" applyAlignment="1">
      <alignment horizontal="center" vertical="center" wrapText="1"/>
    </xf>
    <xf numFmtId="0" fontId="45" fillId="0" borderId="60" xfId="0" applyFont="1" applyBorder="1" applyAlignment="1">
      <alignment horizontal="center" vertical="center" wrapText="1"/>
    </xf>
    <xf numFmtId="0" fontId="45" fillId="0" borderId="61" xfId="0" applyFont="1" applyBorder="1" applyAlignment="1">
      <alignment horizontal="center" vertical="center" wrapText="1"/>
    </xf>
    <xf numFmtId="0" fontId="68" fillId="4" borderId="8" xfId="0" applyFont="1" applyFill="1" applyBorder="1" applyAlignment="1" applyProtection="1">
      <alignment horizontal="left" vertical="top" wrapText="1"/>
      <protection locked="0"/>
    </xf>
    <xf numFmtId="0" fontId="30" fillId="0" borderId="27" xfId="0" applyFont="1" applyBorder="1" applyAlignment="1">
      <alignment horizontal="left" vertical="center" wrapText="1" indent="43"/>
    </xf>
    <xf numFmtId="0" fontId="3" fillId="12" borderId="33" xfId="0" applyFont="1" applyFill="1" applyBorder="1" applyAlignment="1">
      <alignment horizontal="center" vertical="center" wrapText="1"/>
    </xf>
    <xf numFmtId="0" fontId="3" fillId="12" borderId="34" xfId="0" applyFont="1" applyFill="1" applyBorder="1" applyAlignment="1">
      <alignment horizontal="center" vertical="center" wrapText="1"/>
    </xf>
    <xf numFmtId="0" fontId="3" fillId="12" borderId="35" xfId="0" applyFont="1" applyFill="1" applyBorder="1" applyAlignment="1">
      <alignment horizontal="center" vertical="center" wrapText="1"/>
    </xf>
    <xf numFmtId="0" fontId="15" fillId="8" borderId="17" xfId="0" applyFont="1" applyFill="1" applyBorder="1" applyAlignment="1">
      <alignment horizontal="center" vertical="center" wrapText="1"/>
    </xf>
    <xf numFmtId="0" fontId="15" fillId="8" borderId="30" xfId="0" applyFont="1" applyFill="1" applyBorder="1" applyAlignment="1">
      <alignment horizontal="center" vertical="center" wrapText="1"/>
    </xf>
    <xf numFmtId="0" fontId="15" fillId="8" borderId="31" xfId="0" applyFont="1" applyFill="1" applyBorder="1" applyAlignment="1">
      <alignment horizontal="center" vertical="center" wrapText="1"/>
    </xf>
    <xf numFmtId="0" fontId="10" fillId="11" borderId="69" xfId="0" applyFont="1" applyFill="1" applyBorder="1" applyAlignment="1">
      <alignment horizontal="center" vertical="center" wrapText="1"/>
    </xf>
    <xf numFmtId="0" fontId="10" fillId="11" borderId="21" xfId="0" applyFont="1" applyFill="1" applyBorder="1" applyAlignment="1">
      <alignment horizontal="center" vertical="center" wrapText="1"/>
    </xf>
    <xf numFmtId="0" fontId="39" fillId="9" borderId="23" xfId="0" applyFont="1" applyFill="1" applyBorder="1" applyAlignment="1">
      <alignment horizontal="center" vertical="center" wrapText="1"/>
    </xf>
    <xf numFmtId="0" fontId="49" fillId="4" borderId="18" xfId="1" quotePrefix="1" applyNumberFormat="1" applyFont="1" applyFill="1" applyBorder="1" applyAlignment="1" applyProtection="1">
      <alignment horizontal="center" vertical="center" wrapText="1"/>
      <protection locked="0"/>
    </xf>
    <xf numFmtId="0" fontId="11" fillId="4" borderId="18" xfId="1" quotePrefix="1" applyNumberFormat="1" applyFill="1" applyBorder="1" applyAlignment="1" applyProtection="1">
      <alignment horizontal="center" vertical="center" wrapText="1"/>
      <protection locked="0"/>
    </xf>
    <xf numFmtId="0" fontId="5" fillId="13" borderId="66" xfId="0" applyFont="1" applyFill="1" applyBorder="1" applyAlignment="1">
      <alignment horizontal="center" vertical="center" wrapText="1"/>
    </xf>
    <xf numFmtId="0" fontId="5" fillId="13" borderId="67" xfId="0" applyFont="1" applyFill="1" applyBorder="1" applyAlignment="1">
      <alignment horizontal="center" vertical="center" wrapText="1"/>
    </xf>
    <xf numFmtId="0" fontId="5" fillId="13" borderId="68" xfId="0" applyFont="1" applyFill="1" applyBorder="1" applyAlignment="1">
      <alignment horizontal="center" vertical="center" wrapText="1"/>
    </xf>
    <xf numFmtId="0" fontId="39" fillId="9" borderId="48" xfId="0" applyFont="1" applyFill="1" applyBorder="1" applyAlignment="1">
      <alignment horizontal="center" vertical="center" wrapText="1"/>
    </xf>
    <xf numFmtId="0" fontId="39" fillId="9" borderId="49" xfId="0" applyFont="1" applyFill="1" applyBorder="1" applyAlignment="1">
      <alignment horizontal="center" vertical="center" wrapText="1"/>
    </xf>
    <xf numFmtId="0" fontId="39" fillId="9" borderId="50" xfId="0" applyFont="1" applyFill="1" applyBorder="1" applyAlignment="1">
      <alignment horizontal="center" vertical="center" wrapText="1"/>
    </xf>
    <xf numFmtId="0" fontId="41" fillId="0" borderId="24" xfId="0" applyFont="1" applyBorder="1" applyAlignment="1">
      <alignment vertical="center" wrapText="1"/>
    </xf>
    <xf numFmtId="0" fontId="43" fillId="0" borderId="27" xfId="0" applyFont="1" applyBorder="1" applyAlignment="1">
      <alignment vertical="center" wrapText="1"/>
    </xf>
    <xf numFmtId="0" fontId="0" fillId="0" borderId="27" xfId="0" applyBorder="1" applyAlignment="1">
      <alignment vertical="center" wrapText="1"/>
    </xf>
    <xf numFmtId="0" fontId="0" fillId="0" borderId="25" xfId="0" applyBorder="1" applyAlignment="1">
      <alignment vertical="center" wrapText="1"/>
    </xf>
    <xf numFmtId="0" fontId="38" fillId="5" borderId="51" xfId="0" applyFont="1" applyFill="1" applyBorder="1" applyAlignment="1">
      <alignment horizontal="center" vertical="center" wrapText="1"/>
    </xf>
    <xf numFmtId="0" fontId="38" fillId="5" borderId="40" xfId="0" applyFont="1" applyFill="1" applyBorder="1" applyAlignment="1">
      <alignment horizontal="center" vertical="center" wrapText="1"/>
    </xf>
    <xf numFmtId="0" fontId="3" fillId="4" borderId="8" xfId="0" quotePrefix="1" applyFont="1" applyFill="1" applyBorder="1" applyAlignment="1" applyProtection="1">
      <alignment horizontal="left" vertical="top" wrapText="1"/>
      <protection locked="0"/>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9" xfId="0" applyFont="1" applyBorder="1" applyAlignment="1">
      <alignment horizontal="center" vertical="center" wrapText="1"/>
    </xf>
    <xf numFmtId="49" fontId="3" fillId="3" borderId="7" xfId="0" applyNumberFormat="1" applyFont="1" applyFill="1" applyBorder="1" applyAlignment="1">
      <alignment horizontal="left" vertical="top" wrapText="1"/>
    </xf>
    <xf numFmtId="0" fontId="3" fillId="3" borderId="7" xfId="0" applyFont="1" applyFill="1" applyBorder="1" applyAlignment="1">
      <alignment horizontal="left" vertical="top" wrapText="1"/>
    </xf>
    <xf numFmtId="0" fontId="3" fillId="3" borderId="7" xfId="0" applyFont="1" applyFill="1" applyBorder="1" applyAlignment="1">
      <alignment horizontal="left" vertical="center" wrapText="1"/>
    </xf>
    <xf numFmtId="0" fontId="3" fillId="3" borderId="16" xfId="0" applyFont="1" applyFill="1" applyBorder="1" applyAlignment="1">
      <alignment horizontal="left" vertical="center" wrapText="1"/>
    </xf>
    <xf numFmtId="0" fontId="3" fillId="3" borderId="12" xfId="0" applyFont="1" applyFill="1" applyBorder="1" applyAlignment="1">
      <alignment horizontal="left" vertical="center" wrapText="1"/>
    </xf>
    <xf numFmtId="0" fontId="73" fillId="4" borderId="8" xfId="0" applyFont="1" applyFill="1" applyBorder="1" applyAlignment="1" applyProtection="1">
      <alignment horizontal="left" vertical="top" wrapText="1"/>
      <protection locked="0"/>
    </xf>
    <xf numFmtId="0" fontId="15" fillId="5" borderId="17" xfId="0" applyFont="1" applyFill="1" applyBorder="1" applyAlignment="1">
      <alignment horizontal="center" vertical="center" wrapText="1"/>
    </xf>
    <xf numFmtId="0" fontId="0" fillId="0" borderId="30" xfId="0" applyBorder="1" applyAlignment="1">
      <alignment horizontal="center" vertical="center" wrapText="1"/>
    </xf>
    <xf numFmtId="0" fontId="0" fillId="0" borderId="31" xfId="0" applyBorder="1" applyAlignment="1">
      <alignment horizontal="center" vertical="center" wrapText="1"/>
    </xf>
    <xf numFmtId="0" fontId="15" fillId="8" borderId="28" xfId="0" applyFont="1" applyFill="1" applyBorder="1" applyAlignment="1">
      <alignment horizontal="center" vertical="center" wrapText="1"/>
    </xf>
    <xf numFmtId="0" fontId="15" fillId="8" borderId="29" xfId="0" applyFont="1" applyFill="1" applyBorder="1" applyAlignment="1">
      <alignment horizontal="center" vertical="center" wrapText="1"/>
    </xf>
    <xf numFmtId="0" fontId="15" fillId="8" borderId="32" xfId="0" applyFont="1" applyFill="1" applyBorder="1" applyAlignment="1">
      <alignment horizontal="center" vertical="center" wrapText="1"/>
    </xf>
    <xf numFmtId="0" fontId="3" fillId="13" borderId="20" xfId="0" applyFont="1" applyFill="1" applyBorder="1" applyAlignment="1">
      <alignment horizontal="center" vertical="center" wrapText="1"/>
    </xf>
    <xf numFmtId="0" fontId="38" fillId="5" borderId="2" xfId="0" applyFont="1" applyFill="1" applyBorder="1" applyAlignment="1">
      <alignment horizontal="center" vertical="center" wrapText="1"/>
    </xf>
    <xf numFmtId="0" fontId="38" fillId="5" borderId="37" xfId="0" applyFont="1" applyFill="1" applyBorder="1" applyAlignment="1">
      <alignment horizontal="center" vertical="center" wrapText="1"/>
    </xf>
    <xf numFmtId="0" fontId="38" fillId="5" borderId="30" xfId="0" applyFont="1" applyFill="1" applyBorder="1" applyAlignment="1">
      <alignment horizontal="center" vertical="center" wrapText="1"/>
    </xf>
    <xf numFmtId="0" fontId="3" fillId="4" borderId="55" xfId="0" applyFont="1" applyFill="1" applyBorder="1" applyAlignment="1" applyProtection="1">
      <alignment horizontal="center" vertical="center" wrapText="1"/>
      <protection locked="0"/>
    </xf>
    <xf numFmtId="0" fontId="3" fillId="4" borderId="56" xfId="0" applyFont="1" applyFill="1" applyBorder="1" applyAlignment="1" applyProtection="1">
      <alignment horizontal="center" vertical="center" wrapText="1"/>
      <protection locked="0"/>
    </xf>
    <xf numFmtId="0" fontId="3" fillId="4" borderId="57" xfId="0" applyFont="1" applyFill="1" applyBorder="1" applyAlignment="1" applyProtection="1">
      <alignment horizontal="center" vertical="center" wrapText="1"/>
      <protection locked="0"/>
    </xf>
    <xf numFmtId="0" fontId="5" fillId="3" borderId="8"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38" fillId="5" borderId="38" xfId="0" applyFont="1" applyFill="1" applyBorder="1" applyAlignment="1">
      <alignment horizontal="center" vertical="center" wrapText="1"/>
    </xf>
    <xf numFmtId="0" fontId="38" fillId="5" borderId="0" xfId="0" applyFont="1" applyFill="1" applyAlignment="1">
      <alignment horizontal="center" vertical="center" wrapText="1"/>
    </xf>
    <xf numFmtId="0" fontId="38" fillId="5" borderId="58" xfId="0" applyFont="1" applyFill="1" applyBorder="1" applyAlignment="1">
      <alignment horizontal="center" vertical="center" wrapText="1"/>
    </xf>
    <xf numFmtId="0" fontId="21" fillId="4" borderId="55" xfId="0" applyFont="1" applyFill="1" applyBorder="1" applyAlignment="1" applyProtection="1">
      <alignment horizontal="left" vertical="top" wrapText="1"/>
      <protection locked="0"/>
    </xf>
    <xf numFmtId="0" fontId="21" fillId="4" borderId="56" xfId="0" applyFont="1" applyFill="1" applyBorder="1" applyAlignment="1" applyProtection="1">
      <alignment horizontal="left" vertical="top" wrapText="1"/>
      <protection locked="0"/>
    </xf>
    <xf numFmtId="0" fontId="21" fillId="4" borderId="57" xfId="0" applyFont="1" applyFill="1" applyBorder="1" applyAlignment="1" applyProtection="1">
      <alignment horizontal="left" vertical="top" wrapText="1"/>
      <protection locked="0"/>
    </xf>
    <xf numFmtId="0" fontId="21" fillId="4" borderId="8" xfId="0" applyFont="1" applyFill="1" applyBorder="1" applyAlignment="1" applyProtection="1">
      <alignment horizontal="left" vertical="top" wrapText="1"/>
      <protection locked="0"/>
    </xf>
    <xf numFmtId="0" fontId="21" fillId="4" borderId="9" xfId="0" applyFont="1" applyFill="1" applyBorder="1" applyAlignment="1" applyProtection="1">
      <alignment horizontal="left" vertical="top" wrapText="1"/>
      <protection locked="0"/>
    </xf>
    <xf numFmtId="0" fontId="21" fillId="4" borderId="10" xfId="0" applyFont="1" applyFill="1" applyBorder="1" applyAlignment="1" applyProtection="1">
      <alignment horizontal="left" vertical="top" wrapText="1"/>
      <protection locked="0"/>
    </xf>
    <xf numFmtId="0" fontId="24" fillId="10" borderId="1" xfId="0" applyFont="1" applyFill="1" applyBorder="1" applyAlignment="1">
      <alignment horizontal="left" vertical="center" indent="47"/>
    </xf>
    <xf numFmtId="0" fontId="0" fillId="0" borderId="1" xfId="0" applyBorder="1" applyAlignment="1">
      <alignment horizontal="center" vertical="center" wrapText="1"/>
    </xf>
    <xf numFmtId="0" fontId="0" fillId="0" borderId="62" xfId="0" applyBorder="1" applyAlignment="1">
      <alignment horizontal="center" vertical="center" wrapText="1"/>
    </xf>
    <xf numFmtId="0" fontId="0" fillId="0" borderId="63" xfId="0" applyBorder="1" applyAlignment="1">
      <alignment horizontal="center" vertical="center" wrapText="1"/>
    </xf>
    <xf numFmtId="0" fontId="0" fillId="4" borderId="62" xfId="0" applyFill="1" applyBorder="1" applyAlignment="1">
      <alignment horizontal="left" vertical="top"/>
    </xf>
    <xf numFmtId="0" fontId="0" fillId="4" borderId="63" xfId="0" applyFill="1" applyBorder="1" applyAlignment="1">
      <alignment horizontal="left" vertical="top"/>
    </xf>
    <xf numFmtId="0" fontId="0" fillId="4" borderId="62" xfId="0" applyFill="1" applyBorder="1" applyAlignment="1">
      <alignment horizontal="left" vertical="top" wrapText="1"/>
    </xf>
    <xf numFmtId="0" fontId="0" fillId="4" borderId="63" xfId="0" applyFill="1" applyBorder="1" applyAlignment="1">
      <alignment horizontal="left" vertical="top" wrapText="1"/>
    </xf>
    <xf numFmtId="0" fontId="0" fillId="4" borderId="62" xfId="0" applyFont="1" applyFill="1" applyBorder="1" applyAlignment="1">
      <alignment horizontal="left" vertical="top" wrapText="1"/>
    </xf>
    <xf numFmtId="0" fontId="0" fillId="4" borderId="63" xfId="0" applyFont="1" applyFill="1" applyBorder="1" applyAlignment="1">
      <alignment horizontal="left" vertical="top"/>
    </xf>
    <xf numFmtId="0" fontId="72" fillId="4" borderId="62" xfId="0" applyFont="1" applyFill="1" applyBorder="1" applyAlignment="1">
      <alignment horizontal="left" vertical="top" wrapText="1"/>
    </xf>
  </cellXfs>
  <cellStyles count="3">
    <cellStyle name="Hyperlink" xfId="1" xr:uid="{00000000-0005-0000-0000-000000000000}"/>
    <cellStyle name="Link" xfId="2" builtinId="8"/>
    <cellStyle name="Standard" xfId="0" builtinId="0"/>
  </cellStyles>
  <dxfs count="85">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5" tint="0.59996337778862885"/>
        </patternFill>
      </fill>
    </dxf>
    <dxf>
      <fill>
        <patternFill>
          <bgColor theme="8" tint="0.59996337778862885"/>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ill>
        <patternFill>
          <bgColor theme="5" tint="0.59996337778862885"/>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ill>
        <patternFill>
          <bgColor theme="5" tint="0.59996337778862885"/>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ill>
        <patternFill>
          <bgColor theme="5" tint="0.59996337778862885"/>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ill>
        <patternFill>
          <bgColor theme="5" tint="0.59996337778862885"/>
        </patternFill>
      </fill>
    </dxf>
    <dxf>
      <fill>
        <patternFill>
          <bgColor theme="5" tint="0.59996337778862885"/>
        </patternFill>
      </fill>
    </dxf>
    <dxf>
      <fill>
        <patternFill>
          <bgColor theme="8" tint="0.59996337778862885"/>
        </patternFill>
      </fill>
    </dxf>
    <dxf>
      <font>
        <color rgb="FF006100"/>
      </font>
      <fill>
        <patternFill>
          <bgColor rgb="FFC6EFCE"/>
        </patternFill>
      </fill>
    </dxf>
    <dxf>
      <font>
        <color rgb="FF9C5700"/>
      </font>
      <fill>
        <patternFill>
          <bgColor rgb="FFFFEB9C"/>
        </patternFill>
      </fill>
    </dxf>
    <dxf>
      <fill>
        <patternFill>
          <bgColor theme="5" tint="0.59996337778862885"/>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FF0066"/>
      <color rgb="FFDEEFDE"/>
      <color rgb="FF0462C2"/>
      <color rgb="FFE5F8E9"/>
      <color rgb="FF009999"/>
      <color rgb="FFAD0403"/>
      <color rgb="FFFEFECC"/>
      <color rgb="FFEEFCEB"/>
      <color rgb="FFE2F1DE"/>
      <color rgb="FF71B1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SDG12.7.1.20CalcV1.1%20updated-2025_H3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person displayName="Lamia Moubayed Bissat" id="{72BAACD9-3FE7-45E9-A175-CDBF2E12217F}" userId="S::lmoubayed@iof.gov.lb::6647d7fb-bbd9-457f-a6bf-d63ef35fea41" providerId="AD"/>
  <person displayName="Agnes Wierzbicki(Affiliate)" id="{8BAAE8BF-3884-FC4C-A1B3-6AE4188DFC49}" userId="S::agnes.wierzbicki@un.org::9b520078-66cc-47d6-b644-d18f1413c254"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37" dT="2022-12-10T15:23:55.79" personId="{72BAACD9-3FE7-45E9-A175-CDBF2E12217F}" id="{4F4BD69C-039C-4E89-9C70-DF31F2CF2355}">
    <text>Building management and maintenance</text>
  </threadedComment>
  <threadedComment ref="D51" dT="2022-12-10T15:23:20.37" personId="{72BAACD9-3FE7-45E9-A175-CDBF2E12217F}" id="{9E029AE4-2613-452A-B398-85051AD3498D}">
    <text>Urban Waste collection</text>
  </threadedComment>
  <threadedComment ref="D60" dT="2022-12-10T15:22:08.68" personId="{72BAACD9-3FE7-45E9-A175-CDBF2E12217F}" id="{B95B6CDD-AA5C-4411-8246-545978887134}">
    <text>Protecting against human rights abuses (for example, discrimination, unsafe working conditions child labour, forced labour, and human trafficking)</text>
  </threadedComment>
  <threadedComment ref="D61" dT="2023-04-26T13:34:33.18" personId="{8BAAE8BF-3884-FC4C-A1B3-6AE4188DFC49}" id="{5FC568C6-8AD3-7345-9DBE-FA9ED610DC61}">
    <text>Promoting transparency and accountability and combatting corruption</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openxmlformats.org/officeDocument/2006/relationships/comments" Target="../comments1.xml"/><Relationship Id="rId1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A1:AI26"/>
  <sheetViews>
    <sheetView topLeftCell="Z1" zoomScaleNormal="100" workbookViewId="0">
      <selection activeCell="Z6" sqref="Z6"/>
    </sheetView>
  </sheetViews>
  <sheetFormatPr baseColWidth="10" defaultColWidth="19.28515625" defaultRowHeight="15"/>
  <cols>
    <col min="1" max="1" width="3.7109375" style="7" bestFit="1" customWidth="1"/>
    <col min="2" max="2" width="14.7109375" style="7" customWidth="1"/>
    <col min="3" max="4" width="19.28515625" style="7"/>
    <col min="5" max="5" width="17.28515625" style="7" customWidth="1"/>
    <col min="6" max="6" width="15.42578125" style="7" customWidth="1"/>
    <col min="7" max="11" width="19.28515625" style="7"/>
    <col min="12" max="12" width="3.7109375" style="7" bestFit="1" customWidth="1"/>
    <col min="13" max="14" width="5.42578125" style="7" customWidth="1"/>
    <col min="15" max="15" width="19.7109375" style="7" customWidth="1"/>
    <col min="16" max="16" width="42.42578125" style="7" customWidth="1"/>
    <col min="17" max="17" width="25" style="7" customWidth="1"/>
    <col min="18" max="18" width="19.28515625" style="7"/>
    <col min="19" max="19" width="6" style="7" customWidth="1"/>
    <col min="20" max="20" width="9.7109375" style="7" customWidth="1"/>
    <col min="21" max="21" width="6.28515625" style="7" customWidth="1"/>
    <col min="22" max="22" width="8.7109375" style="7" customWidth="1"/>
    <col min="23" max="30" width="19.28515625" style="7"/>
    <col min="31" max="31" width="19.7109375" style="7" customWidth="1"/>
    <col min="32" max="33" width="19.28515625" style="7"/>
    <col min="34" max="34" width="24.42578125" style="7" customWidth="1"/>
    <col min="35" max="16384" width="19.28515625" style="7"/>
  </cols>
  <sheetData>
    <row r="1" spans="1:35" ht="30">
      <c r="A1" s="7" t="s">
        <v>0</v>
      </c>
      <c r="B1" s="7" t="s">
        <v>1</v>
      </c>
      <c r="C1" s="7" t="s">
        <v>2</v>
      </c>
      <c r="D1" s="7" t="s">
        <v>3</v>
      </c>
      <c r="E1" s="7" t="s">
        <v>4</v>
      </c>
      <c r="F1" s="7" t="s">
        <v>5</v>
      </c>
      <c r="G1" s="7" t="s">
        <v>6</v>
      </c>
      <c r="H1" s="7" t="s">
        <v>7</v>
      </c>
      <c r="I1" s="7" t="s">
        <v>8</v>
      </c>
      <c r="J1" s="7" t="s">
        <v>9</v>
      </c>
      <c r="K1" s="7" t="s">
        <v>10</v>
      </c>
      <c r="L1" s="7" t="s">
        <v>11</v>
      </c>
      <c r="M1" s="7" t="s">
        <v>12</v>
      </c>
      <c r="N1" s="7" t="s">
        <v>13</v>
      </c>
      <c r="O1" s="7" t="s">
        <v>14</v>
      </c>
      <c r="P1" s="7" t="s">
        <v>15</v>
      </c>
      <c r="Q1" s="7" t="s">
        <v>16</v>
      </c>
      <c r="R1" s="7" t="s">
        <v>17</v>
      </c>
      <c r="S1" s="7" t="s">
        <v>18</v>
      </c>
      <c r="T1" s="7" t="s">
        <v>19</v>
      </c>
      <c r="U1" s="7" t="s">
        <v>20</v>
      </c>
      <c r="V1" s="7" t="s">
        <v>21</v>
      </c>
      <c r="W1" s="7" t="s">
        <v>22</v>
      </c>
      <c r="X1" s="7" t="s">
        <v>23</v>
      </c>
      <c r="Y1" s="7" t="s">
        <v>24</v>
      </c>
      <c r="AA1" s="7" t="s">
        <v>25</v>
      </c>
      <c r="AB1" s="7" t="s">
        <v>26</v>
      </c>
      <c r="AC1" s="7" t="s">
        <v>27</v>
      </c>
      <c r="AE1" s="7" t="s">
        <v>14</v>
      </c>
      <c r="AF1" s="7" t="s">
        <v>28</v>
      </c>
      <c r="AH1" s="7" t="s">
        <v>16</v>
      </c>
      <c r="AI1" s="7" t="s">
        <v>29</v>
      </c>
    </row>
    <row r="2" spans="1:35" ht="89.1" customHeight="1">
      <c r="A2" s="8" t="s">
        <v>30</v>
      </c>
      <c r="B2" s="7" t="s">
        <v>31</v>
      </c>
      <c r="C2" s="7" t="s">
        <v>32</v>
      </c>
      <c r="D2" s="8" t="s">
        <v>33</v>
      </c>
      <c r="E2" s="8" t="s">
        <v>34</v>
      </c>
      <c r="F2" s="8" t="s">
        <v>35</v>
      </c>
      <c r="G2" s="8" t="s">
        <v>36</v>
      </c>
      <c r="H2" s="8" t="s">
        <v>37</v>
      </c>
      <c r="I2" s="8" t="s">
        <v>38</v>
      </c>
      <c r="J2" s="8" t="s">
        <v>39</v>
      </c>
      <c r="K2" s="8" t="s">
        <v>40</v>
      </c>
      <c r="L2" s="8" t="s">
        <v>30</v>
      </c>
      <c r="M2" s="8" t="s">
        <v>30</v>
      </c>
      <c r="N2" s="8" t="s">
        <v>41</v>
      </c>
      <c r="O2" s="8" t="s">
        <v>42</v>
      </c>
      <c r="P2" s="8" t="s">
        <v>43</v>
      </c>
      <c r="Q2" s="11" t="s">
        <v>44</v>
      </c>
      <c r="R2" s="8" t="s">
        <v>45</v>
      </c>
      <c r="S2" s="7" t="s">
        <v>46</v>
      </c>
      <c r="T2" s="7" t="s">
        <v>47</v>
      </c>
      <c r="U2" s="7" t="s">
        <v>48</v>
      </c>
      <c r="V2" s="7" t="s">
        <v>49</v>
      </c>
      <c r="W2" s="7" t="s">
        <v>50</v>
      </c>
      <c r="X2" s="7" t="s">
        <v>51</v>
      </c>
      <c r="Y2" s="7" t="s">
        <v>52</v>
      </c>
      <c r="AA2" s="7" t="s">
        <v>53</v>
      </c>
      <c r="AB2" s="15" t="s">
        <v>54</v>
      </c>
      <c r="AC2" s="7" t="s">
        <v>55</v>
      </c>
      <c r="AE2" s="8" t="s">
        <v>42</v>
      </c>
      <c r="AF2" s="7" t="e" cm="1">
        <f t="array" aca="1" ref="AF2:AF24" ca="1">_xlfn._xlws.SORT(_xlfn._xlws.FILTER(AE2:AE25,COUNTIF(Questionnaire!D35:D51,Lists!AE2:AE25)=0))</f>
        <v>#NAME?</v>
      </c>
      <c r="AH2" s="161" t="s">
        <v>44</v>
      </c>
      <c r="AI2" s="7" t="e" cm="1">
        <f t="array" aca="1" ref="AI2:AI11" ca="1">_xlfn._xlws.SORT(_xlfn._xlws.FILTER(AH2:AH11,COUNTIF(Questionnaire!D58:D64,Lists!AH2:AH11)=0))</f>
        <v>#NAME?</v>
      </c>
    </row>
    <row r="3" spans="1:35" ht="135">
      <c r="A3" s="8" t="s">
        <v>56</v>
      </c>
      <c r="B3" s="7" t="s">
        <v>57</v>
      </c>
      <c r="C3" s="7" t="s">
        <v>58</v>
      </c>
      <c r="D3" s="8" t="s">
        <v>59</v>
      </c>
      <c r="E3" s="8" t="s">
        <v>60</v>
      </c>
      <c r="F3" s="8" t="s">
        <v>60</v>
      </c>
      <c r="G3" s="8" t="s">
        <v>61</v>
      </c>
      <c r="H3" s="8" t="s">
        <v>62</v>
      </c>
      <c r="I3" s="8" t="s">
        <v>63</v>
      </c>
      <c r="J3" s="8" t="s">
        <v>64</v>
      </c>
      <c r="K3" s="8" t="s">
        <v>65</v>
      </c>
      <c r="L3" s="8" t="s">
        <v>56</v>
      </c>
      <c r="M3" s="8" t="s">
        <v>56</v>
      </c>
      <c r="N3" s="8"/>
      <c r="O3" s="8" t="s">
        <v>66</v>
      </c>
      <c r="P3" s="8"/>
      <c r="Q3" s="11" t="s">
        <v>67</v>
      </c>
      <c r="R3" s="8" t="s">
        <v>68</v>
      </c>
      <c r="S3" s="7" t="s">
        <v>56</v>
      </c>
      <c r="T3" s="7" t="s">
        <v>56</v>
      </c>
      <c r="U3" s="7" t="s">
        <v>56</v>
      </c>
      <c r="V3" s="7" t="s">
        <v>56</v>
      </c>
      <c r="W3" s="7" t="s">
        <v>56</v>
      </c>
      <c r="X3" s="7" t="s">
        <v>69</v>
      </c>
      <c r="Y3" s="7" t="s">
        <v>70</v>
      </c>
      <c r="AA3" s="7" t="s">
        <v>71</v>
      </c>
      <c r="AB3" s="15" t="s">
        <v>72</v>
      </c>
      <c r="AC3" s="7" t="s">
        <v>73</v>
      </c>
      <c r="AE3" s="8" t="s">
        <v>66</v>
      </c>
      <c r="AF3" s="7" t="e">
        <f ca="1"/>
        <v>#NAME?</v>
      </c>
      <c r="AH3" s="161" t="s">
        <v>67</v>
      </c>
      <c r="AI3" s="7" t="e">
        <f ca="1"/>
        <v>#NAME?</v>
      </c>
    </row>
    <row r="4" spans="1:35" ht="150">
      <c r="A4" s="8"/>
      <c r="B4" s="7" t="s">
        <v>74</v>
      </c>
      <c r="C4" s="7" t="s">
        <v>75</v>
      </c>
      <c r="D4" s="8"/>
      <c r="E4" s="8"/>
      <c r="F4" s="8"/>
      <c r="G4" s="8"/>
      <c r="H4" s="8"/>
      <c r="I4" s="8"/>
      <c r="J4" s="8"/>
      <c r="L4" s="8"/>
      <c r="M4" s="8"/>
      <c r="N4" s="8"/>
      <c r="O4" s="7" t="s">
        <v>76</v>
      </c>
      <c r="P4" s="8"/>
      <c r="Q4" s="11" t="s">
        <v>77</v>
      </c>
      <c r="R4" s="8"/>
      <c r="X4" s="7" t="s">
        <v>78</v>
      </c>
      <c r="Y4" s="7" t="s">
        <v>79</v>
      </c>
      <c r="AA4" s="7" t="s">
        <v>80</v>
      </c>
      <c r="AB4" s="15" t="s">
        <v>81</v>
      </c>
      <c r="AC4" s="7" t="s">
        <v>82</v>
      </c>
      <c r="AE4" s="7" t="s">
        <v>76</v>
      </c>
      <c r="AF4" s="7" t="e">
        <f ca="1"/>
        <v>#NAME?</v>
      </c>
      <c r="AH4" s="161" t="s">
        <v>77</v>
      </c>
      <c r="AI4" s="7" t="e">
        <f ca="1"/>
        <v>#NAME?</v>
      </c>
    </row>
    <row r="5" spans="1:35" ht="150">
      <c r="B5" s="7" t="s">
        <v>83</v>
      </c>
      <c r="C5" s="7" t="s">
        <v>84</v>
      </c>
      <c r="K5" s="8"/>
      <c r="O5" s="7" t="s">
        <v>85</v>
      </c>
      <c r="Q5" s="11" t="s">
        <v>86</v>
      </c>
      <c r="X5" s="7" t="s">
        <v>87</v>
      </c>
      <c r="Y5" s="7" t="s">
        <v>88</v>
      </c>
      <c r="AA5" s="7" t="s">
        <v>89</v>
      </c>
      <c r="AB5" s="15" t="s">
        <v>90</v>
      </c>
      <c r="AE5" s="7" t="s">
        <v>85</v>
      </c>
      <c r="AF5" s="7" t="e">
        <f ca="1"/>
        <v>#NAME?</v>
      </c>
      <c r="AH5" s="161" t="s">
        <v>86</v>
      </c>
      <c r="AI5" s="7" t="e">
        <f ca="1"/>
        <v>#NAME?</v>
      </c>
    </row>
    <row r="6" spans="1:35" ht="75">
      <c r="O6" s="7" t="s">
        <v>91</v>
      </c>
      <c r="Q6" s="11" t="s">
        <v>92</v>
      </c>
      <c r="X6" s="7" t="s">
        <v>93</v>
      </c>
      <c r="Y6" s="7" t="s">
        <v>94</v>
      </c>
      <c r="AA6" s="7" t="s">
        <v>95</v>
      </c>
      <c r="AB6" s="15" t="s">
        <v>96</v>
      </c>
      <c r="AE6" s="7" t="s">
        <v>91</v>
      </c>
      <c r="AF6" s="7" t="e">
        <f ca="1"/>
        <v>#NAME?</v>
      </c>
      <c r="AH6" s="161" t="s">
        <v>92</v>
      </c>
      <c r="AI6" s="7" t="e">
        <f ca="1"/>
        <v>#NAME?</v>
      </c>
    </row>
    <row r="7" spans="1:35" ht="71.849999999999994" customHeight="1">
      <c r="O7" s="7" t="s">
        <v>97</v>
      </c>
      <c r="Q7" s="11" t="s">
        <v>98</v>
      </c>
      <c r="Y7" s="7" t="s">
        <v>99</v>
      </c>
      <c r="AB7" s="15" t="s">
        <v>100</v>
      </c>
      <c r="AE7" s="7" t="s">
        <v>97</v>
      </c>
      <c r="AF7" s="7" t="e">
        <f ca="1"/>
        <v>#NAME?</v>
      </c>
      <c r="AH7" s="161" t="s">
        <v>98</v>
      </c>
      <c r="AI7" s="7" t="e">
        <f ca="1"/>
        <v>#NAME?</v>
      </c>
    </row>
    <row r="8" spans="1:35" ht="105">
      <c r="O8" s="7" t="s">
        <v>101</v>
      </c>
      <c r="Q8" s="11" t="s">
        <v>102</v>
      </c>
      <c r="Y8" s="7" t="s">
        <v>103</v>
      </c>
      <c r="AB8" s="7" t="s">
        <v>95</v>
      </c>
      <c r="AE8" s="7" t="s">
        <v>101</v>
      </c>
      <c r="AF8" s="7" t="e">
        <f ca="1"/>
        <v>#NAME?</v>
      </c>
      <c r="AH8" s="161" t="s">
        <v>102</v>
      </c>
      <c r="AI8" s="7" t="e">
        <f ca="1"/>
        <v>#NAME?</v>
      </c>
    </row>
    <row r="9" spans="1:35" ht="75">
      <c r="O9" s="7" t="s">
        <v>104</v>
      </c>
      <c r="Q9" s="12" t="s">
        <v>105</v>
      </c>
      <c r="AE9" s="7" t="s">
        <v>104</v>
      </c>
      <c r="AF9" s="7" t="e">
        <f ca="1"/>
        <v>#NAME?</v>
      </c>
      <c r="AH9" s="162" t="s">
        <v>105</v>
      </c>
      <c r="AI9" s="7" t="e">
        <f ca="1"/>
        <v>#NAME?</v>
      </c>
    </row>
    <row r="10" spans="1:35" ht="23.85" customHeight="1">
      <c r="O10" s="7" t="s">
        <v>106</v>
      </c>
      <c r="Q10" s="11" t="s">
        <v>107</v>
      </c>
      <c r="AE10" s="7" t="s">
        <v>106</v>
      </c>
      <c r="AF10" s="7" t="e">
        <f ca="1"/>
        <v>#NAME?</v>
      </c>
      <c r="AH10" s="161" t="s">
        <v>107</v>
      </c>
      <c r="AI10" s="7" t="e">
        <f ca="1"/>
        <v>#NAME?</v>
      </c>
    </row>
    <row r="11" spans="1:35" ht="105">
      <c r="O11" s="7" t="s">
        <v>108</v>
      </c>
      <c r="Q11" s="11" t="s">
        <v>109</v>
      </c>
      <c r="AE11" s="7" t="s">
        <v>108</v>
      </c>
      <c r="AF11" s="7" t="e">
        <f ca="1"/>
        <v>#NAME?</v>
      </c>
      <c r="AH11" s="161" t="s">
        <v>109</v>
      </c>
      <c r="AI11" s="7" t="e">
        <f ca="1"/>
        <v>#NAME?</v>
      </c>
    </row>
    <row r="12" spans="1:35" ht="30">
      <c r="O12" s="7" t="s">
        <v>110</v>
      </c>
      <c r="Q12" s="11" t="s">
        <v>111</v>
      </c>
      <c r="AE12" s="7" t="s">
        <v>110</v>
      </c>
      <c r="AF12" s="7" t="e">
        <f ca="1"/>
        <v>#NAME?</v>
      </c>
      <c r="AH12" s="161"/>
    </row>
    <row r="13" spans="1:35" ht="30">
      <c r="O13" s="7" t="s">
        <v>112</v>
      </c>
      <c r="AE13" s="7" t="s">
        <v>112</v>
      </c>
      <c r="AF13" s="7" t="e">
        <f ca="1"/>
        <v>#NAME?</v>
      </c>
    </row>
    <row r="14" spans="1:35" ht="75">
      <c r="O14" s="7" t="s">
        <v>113</v>
      </c>
      <c r="AE14" s="7" t="s">
        <v>113</v>
      </c>
      <c r="AF14" s="7" t="e">
        <f ca="1"/>
        <v>#NAME?</v>
      </c>
    </row>
    <row r="15" spans="1:35" ht="30">
      <c r="O15" s="7" t="s">
        <v>114</v>
      </c>
      <c r="AE15" s="7" t="s">
        <v>114</v>
      </c>
      <c r="AF15" s="7" t="e">
        <f ca="1"/>
        <v>#NAME?</v>
      </c>
    </row>
    <row r="16" spans="1:35" ht="90">
      <c r="O16" s="7" t="s">
        <v>115</v>
      </c>
      <c r="AE16" s="7" t="s">
        <v>115</v>
      </c>
      <c r="AF16" s="7" t="e">
        <f ca="1"/>
        <v>#NAME?</v>
      </c>
    </row>
    <row r="17" spans="15:32" ht="30">
      <c r="O17" s="7" t="s">
        <v>116</v>
      </c>
      <c r="AE17" s="7" t="s">
        <v>117</v>
      </c>
      <c r="AF17" s="7" t="e">
        <f ca="1"/>
        <v>#NAME?</v>
      </c>
    </row>
    <row r="18" spans="15:32" ht="30">
      <c r="O18" s="7" t="s">
        <v>118</v>
      </c>
      <c r="AE18" s="7" t="s">
        <v>118</v>
      </c>
      <c r="AF18" s="7" t="e">
        <f ca="1"/>
        <v>#NAME?</v>
      </c>
    </row>
    <row r="19" spans="15:32" ht="45">
      <c r="O19" s="7" t="s">
        <v>119</v>
      </c>
      <c r="AE19" s="7" t="s">
        <v>119</v>
      </c>
      <c r="AF19" s="7" t="e">
        <f ca="1"/>
        <v>#NAME?</v>
      </c>
    </row>
    <row r="20" spans="15:32" ht="45">
      <c r="O20" s="7" t="s">
        <v>120</v>
      </c>
      <c r="AE20" s="7" t="s">
        <v>120</v>
      </c>
      <c r="AF20" s="7" t="e">
        <f ca="1"/>
        <v>#NAME?</v>
      </c>
    </row>
    <row r="21" spans="15:32" ht="30">
      <c r="O21" s="7" t="s">
        <v>121</v>
      </c>
      <c r="AE21" s="7" t="s">
        <v>121</v>
      </c>
      <c r="AF21" s="7" t="e">
        <f ca="1"/>
        <v>#NAME?</v>
      </c>
    </row>
    <row r="22" spans="15:32" ht="60">
      <c r="O22" s="7" t="s">
        <v>122</v>
      </c>
      <c r="AE22" s="7" t="s">
        <v>122</v>
      </c>
      <c r="AF22" s="7" t="e">
        <f ca="1"/>
        <v>#NAME?</v>
      </c>
    </row>
    <row r="23" spans="15:32" ht="30">
      <c r="O23" s="7" t="s">
        <v>123</v>
      </c>
      <c r="AE23" s="7" t="s">
        <v>123</v>
      </c>
      <c r="AF23" s="7" t="e">
        <f ca="1"/>
        <v>#NAME?</v>
      </c>
    </row>
    <row r="24" spans="15:32" ht="30">
      <c r="O24" s="7" t="s">
        <v>124</v>
      </c>
      <c r="AE24" s="7" t="s">
        <v>124</v>
      </c>
      <c r="AF24" s="7" t="e">
        <f ca="1"/>
        <v>#NAME?</v>
      </c>
    </row>
    <row r="25" spans="15:32" ht="45">
      <c r="O25" s="7" t="s">
        <v>125</v>
      </c>
      <c r="AE25" s="7" t="s">
        <v>125</v>
      </c>
    </row>
    <row r="26" spans="15:32" ht="29.1" customHeight="1"/>
  </sheetData>
  <phoneticPr fontId="3" type="noConversion"/>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CC"/>
  </sheetPr>
  <dimension ref="A1:J9"/>
  <sheetViews>
    <sheetView showGridLines="0" tabSelected="1" zoomScaleNormal="100" workbookViewId="0"/>
  </sheetViews>
  <sheetFormatPr baseColWidth="10" defaultColWidth="10.7109375" defaultRowHeight="15"/>
  <cols>
    <col min="1" max="1" width="10.7109375" customWidth="1"/>
    <col min="2" max="2" width="31.28515625" customWidth="1"/>
    <col min="3" max="3" width="35.42578125" customWidth="1"/>
    <col min="4" max="4" width="63.28515625" customWidth="1"/>
    <col min="5" max="5" width="17.42578125" customWidth="1"/>
    <col min="8" max="8" width="8.7109375" customWidth="1"/>
    <col min="9" max="9" width="10" customWidth="1"/>
  </cols>
  <sheetData>
    <row r="1" spans="1:10" s="6" customFormat="1" ht="46.35" customHeight="1" thickBot="1">
      <c r="D1" s="137" t="s">
        <v>126</v>
      </c>
      <c r="H1" s="166"/>
    </row>
    <row r="2" spans="1:10" ht="228" customHeight="1" thickTop="1">
      <c r="A2" s="132"/>
      <c r="B2" s="231" t="s">
        <v>127</v>
      </c>
      <c r="C2" s="232"/>
      <c r="D2" s="232"/>
      <c r="E2" s="232"/>
      <c r="F2" s="232"/>
      <c r="G2" s="232"/>
      <c r="H2" s="232"/>
      <c r="I2" s="233"/>
      <c r="J2" s="142"/>
    </row>
    <row r="3" spans="1:10" ht="40.35" customHeight="1">
      <c r="A3" s="133"/>
      <c r="B3" s="238" t="s">
        <v>128</v>
      </c>
      <c r="C3" s="239"/>
      <c r="D3" s="239"/>
      <c r="E3" s="239"/>
      <c r="F3" s="239"/>
      <c r="G3" s="239"/>
      <c r="H3" s="239"/>
      <c r="I3" s="240"/>
      <c r="J3" s="142"/>
    </row>
    <row r="4" spans="1:10" ht="21">
      <c r="A4" s="133"/>
      <c r="B4" s="241" t="s">
        <v>129</v>
      </c>
      <c r="C4" s="242"/>
      <c r="D4" s="242"/>
      <c r="E4" s="242"/>
      <c r="F4" s="242"/>
      <c r="G4" s="242"/>
      <c r="H4" s="242"/>
      <c r="I4" s="243"/>
      <c r="J4" s="142"/>
    </row>
    <row r="5" spans="1:10" ht="29.1" customHeight="1">
      <c r="A5" s="133"/>
      <c r="B5" s="244" t="s">
        <v>130</v>
      </c>
      <c r="C5" s="245"/>
      <c r="D5" s="245"/>
      <c r="E5" s="245"/>
      <c r="F5" s="245"/>
      <c r="G5" s="245"/>
      <c r="H5" s="245"/>
      <c r="I5" s="246"/>
      <c r="J5" s="142"/>
    </row>
    <row r="6" spans="1:10" s="17" customFormat="1" ht="58.35" customHeight="1">
      <c r="A6" s="18"/>
      <c r="B6" s="234" t="s">
        <v>131</v>
      </c>
      <c r="C6" s="235" t="s">
        <v>132</v>
      </c>
      <c r="D6" s="237" t="s">
        <v>133</v>
      </c>
      <c r="E6" s="26"/>
      <c r="F6" s="26"/>
      <c r="G6" s="26"/>
      <c r="H6" s="26"/>
      <c r="I6" s="26"/>
      <c r="J6" s="141"/>
    </row>
    <row r="7" spans="1:10" s="17" customFormat="1" ht="27" customHeight="1" thickBot="1">
      <c r="A7" s="19"/>
      <c r="B7" s="234"/>
      <c r="C7" s="236"/>
      <c r="D7" s="237"/>
      <c r="E7" s="26"/>
      <c r="F7" s="26"/>
      <c r="G7" s="149"/>
      <c r="H7" s="149"/>
      <c r="I7" s="140"/>
    </row>
    <row r="8" spans="1:10" ht="15.75" thickTop="1">
      <c r="A8" s="133"/>
      <c r="B8" s="138"/>
      <c r="D8" s="138"/>
      <c r="E8" s="138"/>
      <c r="F8" s="138"/>
      <c r="I8" s="139"/>
    </row>
    <row r="9" spans="1:10">
      <c r="A9" s="134"/>
      <c r="B9" s="135"/>
      <c r="C9" s="135"/>
      <c r="D9" s="135"/>
      <c r="E9" s="135"/>
      <c r="F9" s="135"/>
      <c r="G9" s="135"/>
      <c r="H9" s="135"/>
      <c r="I9" s="136"/>
    </row>
  </sheetData>
  <mergeCells count="7">
    <mergeCell ref="B2:I2"/>
    <mergeCell ref="B6:B7"/>
    <mergeCell ref="C6:C7"/>
    <mergeCell ref="D6:D7"/>
    <mergeCell ref="B3:I3"/>
    <mergeCell ref="B4:I4"/>
    <mergeCell ref="B5:I5"/>
  </mergeCells>
  <hyperlinks>
    <hyperlink ref="C6" display="agnes.wierzbicki@un.org" xr:uid="{00000000-0004-0000-0100-000000000000}"/>
    <hyperlink ref="B4:I4" display="For further information on the SDG indicator 12.7.1 methodology and scoring system, please refer to the &quot;SPP Index Methodology&quot; document." xr:uid="{00000000-0004-0000-0100-000001000000}"/>
    <hyperlink ref="B5:I5" display="For a country-by-country list of SDG indicator 12.7.1 focal points and alternates, please click here. " xr:uid="{00000000-0004-0000-0100-000002000000}"/>
    <hyperlink ref="B3:I3" display="For more detailed instructions on how to complete this excel questionnaire, please see the &quot;SPP Index Excel Questionnaire Guidelines.&quot; " xr:uid="{00000000-0004-0000-0100-000003000000}"/>
  </hyperlinks>
  <pageMargins left="0.7" right="0.7" top="0.75" bottom="0.75" header="0.3" footer="0.3"/>
  <pageSetup orientation="portrait" horizontalDpi="0" verticalDpi="0"/>
  <headerFooter>
    <oddHeader>&amp;C&amp;G</oddHeader>
  </headerFooter>
  <legacyDrawingHF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CC"/>
  </sheetPr>
  <dimension ref="A1:J22"/>
  <sheetViews>
    <sheetView showGridLines="0" zoomScaleNormal="100" workbookViewId="0">
      <pane xSplit="1" ySplit="1" topLeftCell="E2" activePane="bottomRight" state="frozen"/>
      <selection pane="topRight"/>
      <selection pane="bottomLeft"/>
      <selection pane="bottomRight"/>
    </sheetView>
  </sheetViews>
  <sheetFormatPr baseColWidth="10" defaultColWidth="8.7109375" defaultRowHeight="15.75"/>
  <cols>
    <col min="1" max="1" width="25.28515625" style="16" customWidth="1"/>
    <col min="2" max="2" width="17.7109375" style="16" customWidth="1"/>
    <col min="3" max="3" width="30.28515625" style="5" customWidth="1"/>
    <col min="4" max="4" width="34.7109375" style="6" customWidth="1"/>
    <col min="5" max="5" width="42" style="6" customWidth="1"/>
    <col min="6" max="6" width="19.28515625" style="6" customWidth="1"/>
    <col min="7" max="10" width="30.28515625" style="6" customWidth="1"/>
    <col min="11" max="16384" width="8.7109375" style="6"/>
  </cols>
  <sheetData>
    <row r="1" spans="1:10" ht="33" customHeight="1">
      <c r="C1" s="20"/>
      <c r="E1" s="22" t="s">
        <v>134</v>
      </c>
      <c r="F1" s="21"/>
      <c r="G1" s="21"/>
      <c r="H1" s="21"/>
    </row>
    <row r="2" spans="1:10" s="16" customFormat="1" ht="36" customHeight="1">
      <c r="A2" s="45"/>
      <c r="B2" s="45" t="s">
        <v>135</v>
      </c>
      <c r="C2" s="46" t="s">
        <v>136</v>
      </c>
      <c r="D2" s="45" t="s">
        <v>137</v>
      </c>
      <c r="E2" s="45" t="s">
        <v>138</v>
      </c>
      <c r="F2" s="45" t="s">
        <v>139</v>
      </c>
      <c r="G2" s="45" t="s">
        <v>140</v>
      </c>
      <c r="H2" s="46" t="s">
        <v>141</v>
      </c>
      <c r="I2" s="45" t="s">
        <v>142</v>
      </c>
      <c r="J2" s="45" t="s">
        <v>143</v>
      </c>
    </row>
    <row r="3" spans="1:10" s="16" customFormat="1" ht="47.25">
      <c r="A3" s="47" t="s">
        <v>144</v>
      </c>
      <c r="B3" s="192" t="s">
        <v>440</v>
      </c>
      <c r="C3" s="192" t="s">
        <v>145</v>
      </c>
      <c r="D3" s="192" t="s">
        <v>146</v>
      </c>
      <c r="E3" s="192" t="s">
        <v>147</v>
      </c>
      <c r="F3" s="193" t="s">
        <v>148</v>
      </c>
      <c r="G3" s="192" t="s">
        <v>149</v>
      </c>
      <c r="H3" s="192" t="s">
        <v>451</v>
      </c>
      <c r="I3" s="195" t="s">
        <v>150</v>
      </c>
      <c r="J3" s="195" t="s">
        <v>151</v>
      </c>
    </row>
    <row r="4" spans="1:10" ht="31.5">
      <c r="A4" s="47" t="s">
        <v>152</v>
      </c>
      <c r="B4" s="192" t="s">
        <v>440</v>
      </c>
      <c r="C4" s="192" t="s">
        <v>145</v>
      </c>
      <c r="D4" s="192" t="s">
        <v>153</v>
      </c>
      <c r="E4" s="192" t="s">
        <v>448</v>
      </c>
      <c r="F4" s="193" t="s">
        <v>154</v>
      </c>
      <c r="G4" s="192" t="s">
        <v>155</v>
      </c>
      <c r="H4" s="192" t="s">
        <v>156</v>
      </c>
      <c r="I4" s="195" t="s">
        <v>157</v>
      </c>
      <c r="J4" s="194"/>
    </row>
    <row r="5" spans="1:10" ht="78.75">
      <c r="A5" s="47" t="s">
        <v>158</v>
      </c>
      <c r="B5" s="192" t="s">
        <v>440</v>
      </c>
      <c r="C5" s="192" t="s">
        <v>145</v>
      </c>
      <c r="D5" s="192" t="s">
        <v>159</v>
      </c>
      <c r="E5" s="192" t="s">
        <v>160</v>
      </c>
      <c r="F5" s="193" t="s">
        <v>154</v>
      </c>
      <c r="G5" s="192" t="s">
        <v>447</v>
      </c>
      <c r="H5" s="192" t="s">
        <v>161</v>
      </c>
      <c r="I5" s="196" t="s">
        <v>162</v>
      </c>
      <c r="J5" s="221" t="s">
        <v>464</v>
      </c>
    </row>
    <row r="6" spans="1:10" ht="47.25">
      <c r="A6" s="47" t="s">
        <v>163</v>
      </c>
      <c r="B6" s="192" t="s">
        <v>440</v>
      </c>
      <c r="C6" s="192" t="s">
        <v>145</v>
      </c>
      <c r="D6" s="192" t="s">
        <v>476</v>
      </c>
      <c r="E6" s="192" t="s">
        <v>477</v>
      </c>
      <c r="F6" s="193" t="s">
        <v>154</v>
      </c>
      <c r="G6" s="192" t="s">
        <v>447</v>
      </c>
      <c r="H6" s="192" t="s">
        <v>453</v>
      </c>
      <c r="I6" s="196" t="s">
        <v>478</v>
      </c>
      <c r="J6" s="195" t="s">
        <v>446</v>
      </c>
    </row>
    <row r="7" spans="1:10" ht="78.75">
      <c r="A7" s="47" t="s">
        <v>164</v>
      </c>
      <c r="B7" s="192" t="s">
        <v>440</v>
      </c>
      <c r="C7" s="192" t="s">
        <v>145</v>
      </c>
      <c r="D7" s="192" t="s">
        <v>441</v>
      </c>
      <c r="E7" s="192" t="s">
        <v>449</v>
      </c>
      <c r="F7" s="193" t="s">
        <v>148</v>
      </c>
      <c r="G7" s="192" t="s">
        <v>447</v>
      </c>
      <c r="H7" s="192" t="s">
        <v>450</v>
      </c>
      <c r="I7" s="196" t="s">
        <v>454</v>
      </c>
      <c r="J7" s="28"/>
    </row>
    <row r="8" spans="1:10" ht="47.25">
      <c r="A8" s="47" t="s">
        <v>165</v>
      </c>
      <c r="B8" s="192" t="s">
        <v>440</v>
      </c>
      <c r="C8" s="192" t="s">
        <v>145</v>
      </c>
      <c r="D8" s="192" t="s">
        <v>442</v>
      </c>
      <c r="E8" s="192" t="s">
        <v>443</v>
      </c>
      <c r="F8" s="193" t="s">
        <v>154</v>
      </c>
      <c r="G8" s="192" t="s">
        <v>447</v>
      </c>
      <c r="H8" s="192" t="s">
        <v>452</v>
      </c>
      <c r="I8" s="196" t="s">
        <v>445</v>
      </c>
      <c r="J8" s="195" t="s">
        <v>444</v>
      </c>
    </row>
    <row r="9" spans="1:10">
      <c r="A9" s="47" t="s">
        <v>166</v>
      </c>
      <c r="B9" s="28"/>
      <c r="C9" s="28"/>
      <c r="D9" s="28"/>
      <c r="E9" s="28"/>
      <c r="F9" s="143"/>
      <c r="G9" s="28"/>
      <c r="H9" s="28"/>
      <c r="I9" s="28"/>
      <c r="J9" s="28"/>
    </row>
    <row r="10" spans="1:10">
      <c r="A10" s="47" t="s">
        <v>167</v>
      </c>
      <c r="B10" s="28"/>
      <c r="C10" s="28"/>
      <c r="D10" s="28"/>
      <c r="E10" s="28"/>
      <c r="F10" s="143"/>
      <c r="G10" s="28"/>
      <c r="H10" s="28"/>
      <c r="I10" s="28"/>
      <c r="J10" s="28"/>
    </row>
    <row r="11" spans="1:10">
      <c r="A11" s="47" t="s">
        <v>168</v>
      </c>
      <c r="B11" s="28"/>
      <c r="C11" s="28"/>
      <c r="D11" s="28"/>
      <c r="E11" s="28"/>
      <c r="F11" s="143"/>
      <c r="G11" s="28"/>
      <c r="H11" s="28"/>
      <c r="I11" s="28"/>
      <c r="J11" s="28"/>
    </row>
    <row r="12" spans="1:10">
      <c r="A12" s="47" t="s">
        <v>169</v>
      </c>
      <c r="B12" s="28"/>
      <c r="C12" s="28"/>
      <c r="D12" s="28"/>
      <c r="E12" s="28"/>
      <c r="F12" s="143"/>
      <c r="G12" s="28"/>
      <c r="H12" s="28"/>
      <c r="I12" s="28"/>
      <c r="J12" s="28"/>
    </row>
    <row r="13" spans="1:10">
      <c r="A13" s="47" t="s">
        <v>170</v>
      </c>
      <c r="B13" s="28"/>
      <c r="C13" s="28"/>
      <c r="D13" s="28"/>
      <c r="E13" s="28"/>
      <c r="F13" s="143"/>
      <c r="G13" s="28"/>
      <c r="H13" s="28"/>
      <c r="I13" s="28"/>
      <c r="J13" s="28"/>
    </row>
    <row r="14" spans="1:10">
      <c r="A14" s="47" t="s">
        <v>171</v>
      </c>
      <c r="B14" s="28"/>
      <c r="C14" s="28"/>
      <c r="D14" s="28"/>
      <c r="E14" s="28"/>
      <c r="F14" s="143"/>
      <c r="G14" s="28"/>
      <c r="H14" s="28"/>
      <c r="I14" s="28"/>
      <c r="J14" s="28"/>
    </row>
    <row r="15" spans="1:10">
      <c r="A15" s="47" t="s">
        <v>172</v>
      </c>
      <c r="B15" s="28"/>
      <c r="C15" s="28"/>
      <c r="D15" s="28"/>
      <c r="E15" s="28"/>
      <c r="F15" s="143"/>
      <c r="G15" s="28"/>
      <c r="H15" s="28"/>
      <c r="I15" s="28"/>
      <c r="J15" s="28"/>
    </row>
    <row r="16" spans="1:10">
      <c r="A16" s="47" t="s">
        <v>173</v>
      </c>
      <c r="B16" s="28"/>
      <c r="C16" s="28"/>
      <c r="D16" s="28"/>
      <c r="E16" s="28"/>
      <c r="F16" s="143"/>
      <c r="G16" s="28"/>
      <c r="H16" s="28"/>
      <c r="I16" s="28"/>
      <c r="J16" s="28"/>
    </row>
    <row r="17" spans="1:10">
      <c r="A17" s="47" t="s">
        <v>174</v>
      </c>
      <c r="B17" s="28"/>
      <c r="C17" s="28"/>
      <c r="D17" s="28"/>
      <c r="E17" s="28"/>
      <c r="F17" s="143"/>
      <c r="G17" s="28"/>
      <c r="H17" s="28"/>
      <c r="I17" s="28"/>
      <c r="J17" s="28"/>
    </row>
    <row r="18" spans="1:10">
      <c r="A18" s="48"/>
      <c r="B18" s="48"/>
      <c r="C18" s="49"/>
      <c r="D18" s="49"/>
      <c r="E18" s="49"/>
      <c r="F18" s="49"/>
      <c r="G18" s="49"/>
      <c r="H18" s="49"/>
      <c r="I18" s="49"/>
      <c r="J18" s="49"/>
    </row>
    <row r="20" spans="1:10" ht="36.6" customHeight="1">
      <c r="C20" s="191"/>
      <c r="D20" s="5"/>
      <c r="E20" s="5"/>
      <c r="F20" s="13"/>
    </row>
    <row r="21" spans="1:10" ht="33.6" customHeight="1">
      <c r="D21" s="5"/>
      <c r="E21" s="5"/>
      <c r="F21" s="13"/>
    </row>
    <row r="22" spans="1:10" ht="18.600000000000001" customHeight="1">
      <c r="D22" s="5"/>
      <c r="E22" s="5"/>
    </row>
  </sheetData>
  <sheetProtection formatColumns="0" formatRows="0"/>
  <phoneticPr fontId="3" type="noConversion"/>
  <dataValidations count="1">
    <dataValidation type="list" allowBlank="1" showInputMessage="1" showErrorMessage="1" sqref="F3:F17" xr:uid="{00000000-0002-0000-0200-000000000000}">
      <formula1>"Female,Male,Other"</formula1>
    </dataValidation>
  </dataValidations>
  <hyperlinks>
    <hyperlink ref="I3" display="sven.kaumanns@destatis.de" xr:uid="{00000000-0004-0000-0200-000000000000}"/>
    <hyperlink ref="J3" display="sdg-indicators@destatis.de" xr:uid="{00000000-0004-0000-0200-000001000000}"/>
    <hyperlink ref="I4" display="kristin.stechemesser@uba.de" xr:uid="{00000000-0004-0000-0200-000002000000}"/>
    <hyperlink ref="I5" display="Marion.Rumpl@bescha.bund.de" xr:uid="{00000000-0004-0000-0200-000003000000}"/>
    <hyperlink ref="J8" display="Vergabestatistik@destatis.de" xr:uid="{3F46F5EF-B551-4062-82A6-659D0D9C6CF7}"/>
    <hyperlink ref="I8" display="Jasmin.Kremer@destatis.de" xr:uid="{1EB92100-F974-4C3E-A377-B4494D84961F}"/>
  </hyperlinks>
  <pageMargins left="0.7" right="0.7" top="0.75" bottom="0.75"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B050"/>
  </sheetPr>
  <dimension ref="A1:O116"/>
  <sheetViews>
    <sheetView showGridLines="0" zoomScaleNormal="100" workbookViewId="0">
      <pane xSplit="2" ySplit="1" topLeftCell="C2" activePane="bottomRight" state="frozen"/>
      <selection pane="topRight"/>
      <selection pane="bottomLeft"/>
      <selection pane="bottomRight"/>
    </sheetView>
  </sheetViews>
  <sheetFormatPr baseColWidth="10" defaultColWidth="25.28515625" defaultRowHeight="11.25"/>
  <cols>
    <col min="1" max="1" width="2.7109375" style="1" customWidth="1"/>
    <col min="2" max="2" width="49.5703125" style="4" customWidth="1"/>
    <col min="3" max="3" width="15.7109375" style="4" customWidth="1"/>
    <col min="4" max="4" width="31.28515625" style="1" customWidth="1"/>
    <col min="5" max="5" width="46.7109375" style="2" customWidth="1"/>
    <col min="6" max="6" width="34.7109375" style="1" customWidth="1"/>
    <col min="7" max="7" width="25.42578125" style="1" customWidth="1"/>
    <col min="8" max="8" width="22.7109375" style="1" customWidth="1"/>
    <col min="9" max="9" width="39" style="207" customWidth="1"/>
    <col min="10" max="10" width="37" style="207" customWidth="1"/>
    <col min="11" max="11" width="13.7109375" style="1" customWidth="1"/>
    <col min="12" max="12" width="13.42578125" style="1" customWidth="1"/>
    <col min="13" max="14" width="16.7109375" style="1" customWidth="1"/>
    <col min="15" max="15" width="3.7109375" style="1" customWidth="1"/>
    <col min="16" max="16" width="21.42578125" style="1" customWidth="1"/>
    <col min="17" max="16384" width="25.28515625" style="1"/>
  </cols>
  <sheetData>
    <row r="1" spans="1:10" s="10" customFormat="1" ht="40.35" customHeight="1">
      <c r="A1" s="1"/>
      <c r="B1" s="125"/>
      <c r="C1" s="284" t="s">
        <v>175</v>
      </c>
      <c r="D1" s="284"/>
      <c r="E1" s="284"/>
      <c r="I1" s="208"/>
      <c r="J1" s="208"/>
    </row>
    <row r="2" spans="1:10" s="3" customFormat="1" ht="40.35" customHeight="1" thickBot="1">
      <c r="B2" s="120" t="s">
        <v>176</v>
      </c>
      <c r="C2" s="120" t="s">
        <v>177</v>
      </c>
      <c r="D2" s="120"/>
      <c r="E2" s="291" t="s">
        <v>178</v>
      </c>
      <c r="F2" s="292"/>
      <c r="G2" s="292"/>
      <c r="H2" s="292"/>
      <c r="I2" s="209"/>
      <c r="J2" s="212"/>
    </row>
    <row r="3" spans="1:10" ht="38.1" customHeight="1">
      <c r="B3" s="52" t="s">
        <v>179</v>
      </c>
      <c r="C3" s="56" t="s">
        <v>180</v>
      </c>
      <c r="D3" s="144" t="s">
        <v>181</v>
      </c>
      <c r="E3" s="293" t="s">
        <v>182</v>
      </c>
      <c r="F3" s="293"/>
      <c r="G3" s="293"/>
      <c r="H3" s="293"/>
    </row>
    <row r="4" spans="1:10" ht="146.25">
      <c r="B4" s="107" t="s">
        <v>183</v>
      </c>
      <c r="C4" s="1" t="s">
        <v>180</v>
      </c>
      <c r="D4" s="155" t="s">
        <v>30</v>
      </c>
      <c r="E4" s="294" t="s">
        <v>184</v>
      </c>
      <c r="F4" s="295"/>
      <c r="G4" s="295"/>
      <c r="H4" s="295"/>
    </row>
    <row r="5" spans="1:10" ht="17.100000000000001" customHeight="1" thickBot="1">
      <c r="B5" s="87"/>
      <c r="C5" s="110" t="s">
        <v>185</v>
      </c>
      <c r="D5" s="110">
        <f>IF(D4=Lists!$A$2,1,0)</f>
        <v>1</v>
      </c>
      <c r="E5" s="296"/>
      <c r="F5" s="297"/>
      <c r="G5" s="297"/>
      <c r="H5" s="298"/>
    </row>
    <row r="6" spans="1:10" ht="38.1" customHeight="1">
      <c r="B6" s="51" t="s">
        <v>186</v>
      </c>
      <c r="C6" s="51" t="s">
        <v>187</v>
      </c>
      <c r="D6" s="111" t="s">
        <v>188</v>
      </c>
      <c r="E6" s="299" t="s">
        <v>189</v>
      </c>
      <c r="F6" s="300"/>
      <c r="G6" s="300"/>
      <c r="H6" s="301"/>
    </row>
    <row r="7" spans="1:10" ht="38.1" customHeight="1">
      <c r="B7" s="108" t="s">
        <v>190</v>
      </c>
      <c r="C7" s="109" t="s">
        <v>191</v>
      </c>
      <c r="D7" s="156"/>
      <c r="E7" s="306"/>
      <c r="F7" s="306"/>
      <c r="G7" s="306"/>
      <c r="H7" s="307"/>
    </row>
    <row r="8" spans="1:10" ht="30" customHeight="1">
      <c r="B8" s="302" t="s">
        <v>192</v>
      </c>
      <c r="C8" s="303"/>
      <c r="D8" s="303"/>
      <c r="E8" s="304"/>
      <c r="F8" s="304"/>
      <c r="G8" s="304"/>
      <c r="H8" s="305"/>
    </row>
    <row r="9" spans="1:10" ht="135">
      <c r="B9" s="29" t="s">
        <v>193</v>
      </c>
      <c r="C9" s="32" t="s">
        <v>194</v>
      </c>
      <c r="D9" s="31" t="s">
        <v>75</v>
      </c>
      <c r="E9" s="283" t="s">
        <v>431</v>
      </c>
      <c r="F9" s="258"/>
      <c r="G9" s="258"/>
      <c r="H9" s="259"/>
    </row>
    <row r="10" spans="1:10" ht="78.75">
      <c r="B10" s="33" t="s">
        <v>195</v>
      </c>
      <c r="C10" s="30" t="s">
        <v>194</v>
      </c>
      <c r="D10" s="31" t="s">
        <v>33</v>
      </c>
      <c r="E10" s="308" t="s">
        <v>196</v>
      </c>
      <c r="F10" s="258"/>
      <c r="G10" s="258"/>
      <c r="H10" s="258"/>
    </row>
    <row r="11" spans="1:10" ht="31.35" customHeight="1">
      <c r="B11" s="54" t="s">
        <v>197</v>
      </c>
      <c r="C11" s="309"/>
      <c r="D11" s="310"/>
      <c r="E11" s="310"/>
      <c r="F11" s="310"/>
      <c r="G11" s="310"/>
      <c r="H11" s="310"/>
    </row>
    <row r="12" spans="1:10" ht="90">
      <c r="B12" s="29" t="s">
        <v>198</v>
      </c>
      <c r="C12" s="30" t="s">
        <v>194</v>
      </c>
      <c r="D12" s="34" t="s">
        <v>34</v>
      </c>
      <c r="E12" s="257" t="s">
        <v>432</v>
      </c>
      <c r="F12" s="258"/>
      <c r="G12" s="258"/>
      <c r="H12" s="258"/>
    </row>
    <row r="13" spans="1:10" ht="345" customHeight="1">
      <c r="B13" s="33" t="s">
        <v>199</v>
      </c>
      <c r="C13" s="30" t="s">
        <v>194</v>
      </c>
      <c r="D13" s="200" t="s">
        <v>35</v>
      </c>
      <c r="E13" s="257" t="s">
        <v>433</v>
      </c>
      <c r="F13" s="258"/>
      <c r="G13" s="258"/>
      <c r="H13" s="258"/>
    </row>
    <row r="14" spans="1:10" ht="31.35" customHeight="1">
      <c r="B14" s="53" t="s">
        <v>200</v>
      </c>
      <c r="C14" s="311"/>
      <c r="D14" s="312"/>
      <c r="E14" s="312"/>
      <c r="F14" s="312"/>
      <c r="G14" s="312"/>
      <c r="H14" s="312"/>
    </row>
    <row r="15" spans="1:10" ht="313.5" customHeight="1">
      <c r="B15" s="29" t="s">
        <v>201</v>
      </c>
      <c r="C15" s="30" t="s">
        <v>194</v>
      </c>
      <c r="D15" s="34" t="s">
        <v>36</v>
      </c>
      <c r="E15" s="257" t="s">
        <v>434</v>
      </c>
      <c r="F15" s="258"/>
      <c r="G15" s="258"/>
      <c r="H15" s="258"/>
    </row>
    <row r="16" spans="1:10" ht="95.1" customHeight="1">
      <c r="B16" s="29" t="s">
        <v>202</v>
      </c>
      <c r="C16" s="30" t="s">
        <v>194</v>
      </c>
      <c r="D16" s="34" t="s">
        <v>37</v>
      </c>
      <c r="E16" s="257" t="s">
        <v>435</v>
      </c>
      <c r="F16" s="258"/>
      <c r="G16" s="258"/>
      <c r="H16" s="258"/>
    </row>
    <row r="17" spans="2:8" ht="31.35" customHeight="1">
      <c r="B17" s="53" t="s">
        <v>203</v>
      </c>
      <c r="C17" s="309"/>
      <c r="D17" s="310"/>
      <c r="E17" s="310"/>
      <c r="F17" s="310"/>
      <c r="G17" s="310"/>
      <c r="H17" s="310"/>
    </row>
    <row r="18" spans="2:8" ht="95.1" customHeight="1">
      <c r="B18" s="60" t="s">
        <v>204</v>
      </c>
      <c r="C18" s="61" t="s">
        <v>194</v>
      </c>
      <c r="D18" s="201" t="s">
        <v>38</v>
      </c>
      <c r="E18" s="257" t="s">
        <v>436</v>
      </c>
      <c r="F18" s="258"/>
      <c r="G18" s="258"/>
      <c r="H18" s="258"/>
    </row>
    <row r="19" spans="2:8" ht="17.100000000000001" customHeight="1">
      <c r="B19" s="70"/>
      <c r="C19" s="71" t="s">
        <v>205</v>
      </c>
      <c r="D19" s="71">
        <f>SUM(IF(D9=Lists!$C$2,2,IF(D9=Lists!$C$3,2,IF(D9=Lists!$C$4,2,IF(D9=Lists!$C$5,0,IF(D9="",0))))),IF(D10=Lists!$D$2,2,0),IF(D12=Lists!$E$2,2,0),IF(D13=Lists!$F$2,2,0),IF(D15=Lists!$G$2,2,0),IF(D16=Lists!$H$2,2,0),IF(D$18=Lists!$I$2,2,0))</f>
        <v>14</v>
      </c>
      <c r="E19" s="322"/>
      <c r="F19" s="323"/>
      <c r="G19" s="323"/>
      <c r="H19" s="324"/>
    </row>
    <row r="20" spans="2:8" ht="38.1" customHeight="1">
      <c r="B20" s="76" t="s">
        <v>206</v>
      </c>
      <c r="C20" s="146" t="s">
        <v>207</v>
      </c>
      <c r="D20" s="145"/>
      <c r="E20" s="326"/>
      <c r="F20" s="326"/>
      <c r="G20" s="326"/>
      <c r="H20" s="327"/>
    </row>
    <row r="21" spans="2:8" ht="134.25" customHeight="1">
      <c r="B21" s="80" t="s">
        <v>208</v>
      </c>
      <c r="C21" s="81" t="s">
        <v>207</v>
      </c>
      <c r="D21" s="82" t="s">
        <v>40</v>
      </c>
      <c r="E21" s="283" t="s">
        <v>437</v>
      </c>
      <c r="F21" s="258"/>
      <c r="G21" s="258"/>
      <c r="H21" s="259"/>
    </row>
    <row r="22" spans="2:8" ht="17.100000000000001" customHeight="1">
      <c r="B22" s="116"/>
      <c r="C22" s="62" t="s">
        <v>209</v>
      </c>
      <c r="D22" s="64">
        <f>SUM(IF(D21=Lists!$K$3,0,IF(D21=Lists!$K$2,6,IF(D21="",0))))</f>
        <v>6</v>
      </c>
      <c r="E22" s="288"/>
      <c r="F22" s="289"/>
      <c r="G22" s="289"/>
      <c r="H22" s="290"/>
    </row>
    <row r="23" spans="2:8" ht="17.100000000000001" customHeight="1" thickBot="1">
      <c r="B23" s="58"/>
      <c r="C23" s="97" t="s">
        <v>210</v>
      </c>
      <c r="D23" s="59">
        <f>D19+D22</f>
        <v>20</v>
      </c>
      <c r="E23" s="285"/>
      <c r="F23" s="286"/>
      <c r="G23" s="286"/>
      <c r="H23" s="287"/>
    </row>
    <row r="24" spans="2:8" ht="38.1" customHeight="1">
      <c r="B24" s="56" t="s">
        <v>211</v>
      </c>
      <c r="C24" s="74" t="s">
        <v>187</v>
      </c>
      <c r="D24" s="121" t="s">
        <v>212</v>
      </c>
      <c r="E24" s="273" t="s">
        <v>213</v>
      </c>
      <c r="F24" s="274"/>
      <c r="G24" s="274"/>
      <c r="H24" s="275"/>
    </row>
    <row r="25" spans="2:8" ht="58.35" customHeight="1">
      <c r="B25" s="75" t="s">
        <v>214</v>
      </c>
      <c r="C25" s="73" t="s">
        <v>215</v>
      </c>
      <c r="D25" s="103" t="s">
        <v>30</v>
      </c>
      <c r="E25" s="283" t="s">
        <v>428</v>
      </c>
      <c r="F25" s="258"/>
      <c r="G25" s="258"/>
      <c r="H25" s="259"/>
    </row>
    <row r="26" spans="2:8" ht="58.35" customHeight="1">
      <c r="B26" s="126" t="s">
        <v>216</v>
      </c>
      <c r="C26" s="35" t="s">
        <v>215</v>
      </c>
      <c r="D26" s="104" t="s">
        <v>30</v>
      </c>
      <c r="E26" s="283" t="s">
        <v>427</v>
      </c>
      <c r="F26" s="258"/>
      <c r="G26" s="258"/>
      <c r="H26" s="259"/>
    </row>
    <row r="27" spans="2:8" ht="81" customHeight="1">
      <c r="B27" s="127" t="s">
        <v>217</v>
      </c>
      <c r="C27" s="35" t="s">
        <v>215</v>
      </c>
      <c r="D27" s="104" t="s">
        <v>30</v>
      </c>
      <c r="E27" s="257" t="s">
        <v>218</v>
      </c>
      <c r="F27" s="258"/>
      <c r="G27" s="258"/>
      <c r="H27" s="259"/>
    </row>
    <row r="28" spans="2:8" ht="58.35" customHeight="1">
      <c r="B28" s="36" t="s">
        <v>219</v>
      </c>
      <c r="C28" s="35" t="s">
        <v>194</v>
      </c>
      <c r="D28" s="104" t="s">
        <v>30</v>
      </c>
      <c r="E28" s="318" t="s">
        <v>220</v>
      </c>
      <c r="F28" s="258"/>
      <c r="G28" s="258"/>
      <c r="H28" s="259"/>
    </row>
    <row r="29" spans="2:8" ht="112.5">
      <c r="B29" s="36" t="s">
        <v>221</v>
      </c>
      <c r="C29" s="35" t="s">
        <v>194</v>
      </c>
      <c r="D29" s="202" t="s">
        <v>56</v>
      </c>
      <c r="E29" s="257"/>
      <c r="F29" s="258"/>
      <c r="G29" s="258"/>
      <c r="H29" s="259"/>
    </row>
    <row r="30" spans="2:8" ht="87" customHeight="1">
      <c r="B30" s="65" t="s">
        <v>222</v>
      </c>
      <c r="C30" s="66" t="s">
        <v>215</v>
      </c>
      <c r="D30" s="105" t="s">
        <v>30</v>
      </c>
      <c r="E30" s="257" t="s">
        <v>429</v>
      </c>
      <c r="F30" s="258"/>
      <c r="G30" s="258"/>
      <c r="H30" s="259"/>
    </row>
    <row r="31" spans="2:8" ht="20.100000000000001" customHeight="1" thickBot="1">
      <c r="B31" s="87"/>
      <c r="C31" s="88" t="s">
        <v>223</v>
      </c>
      <c r="D31" s="89">
        <f>SUM(IF(D25=Lists!$L$2,4,0),IF(D26=Lists!$L$2,4,0),IF(D27=Lists!$L$2,4,0),IF(D28=Lists!$L$2,2,0),IF(D29=Lists!$L$2,2,0),IF(D30=Lists!$L$2,4,0))</f>
        <v>18</v>
      </c>
      <c r="E31" s="325"/>
      <c r="F31" s="325"/>
      <c r="G31" s="325"/>
      <c r="H31" s="325"/>
    </row>
    <row r="32" spans="2:8" ht="38.1" customHeight="1">
      <c r="B32" s="56" t="s">
        <v>224</v>
      </c>
      <c r="C32" s="52" t="s">
        <v>187</v>
      </c>
      <c r="D32" s="57" t="s">
        <v>225</v>
      </c>
      <c r="E32" s="57" t="s">
        <v>226</v>
      </c>
      <c r="F32" s="100" t="s">
        <v>227</v>
      </c>
      <c r="G32" s="100" t="s">
        <v>228</v>
      </c>
      <c r="H32" s="100" t="s">
        <v>228</v>
      </c>
    </row>
    <row r="33" spans="2:8" ht="38.1" customHeight="1">
      <c r="B33" s="76" t="s">
        <v>229</v>
      </c>
      <c r="C33" s="118" t="s">
        <v>230</v>
      </c>
      <c r="D33" s="319" t="s">
        <v>231</v>
      </c>
      <c r="E33" s="320"/>
      <c r="F33" s="320"/>
      <c r="G33" s="320"/>
      <c r="H33" s="321"/>
    </row>
    <row r="34" spans="2:8" ht="202.5">
      <c r="B34" s="128" t="s">
        <v>232</v>
      </c>
      <c r="C34" s="77"/>
      <c r="D34" s="96" t="s">
        <v>233</v>
      </c>
      <c r="E34" s="96" t="s">
        <v>234</v>
      </c>
      <c r="F34" s="96" t="s">
        <v>235</v>
      </c>
      <c r="G34" s="78" t="s">
        <v>236</v>
      </c>
      <c r="H34" s="78" t="s">
        <v>237</v>
      </c>
    </row>
    <row r="35" spans="2:8" ht="45" customHeight="1">
      <c r="B35" s="313" t="s">
        <v>238</v>
      </c>
      <c r="C35" s="30" t="s">
        <v>239</v>
      </c>
      <c r="D35" s="174" t="s">
        <v>240</v>
      </c>
      <c r="E35" s="37" t="s">
        <v>389</v>
      </c>
      <c r="F35" s="147" t="s">
        <v>241</v>
      </c>
      <c r="G35" s="151"/>
      <c r="H35" s="151" t="s">
        <v>241</v>
      </c>
    </row>
    <row r="36" spans="2:8" ht="95.25" customHeight="1">
      <c r="B36" s="314"/>
      <c r="C36" s="30" t="s">
        <v>239</v>
      </c>
      <c r="D36" s="174" t="s">
        <v>242</v>
      </c>
      <c r="E36" s="177" t="s">
        <v>430</v>
      </c>
      <c r="F36" s="216" t="s">
        <v>390</v>
      </c>
      <c r="G36" s="151"/>
      <c r="H36" s="151" t="s">
        <v>241</v>
      </c>
    </row>
    <row r="37" spans="2:8" ht="225">
      <c r="B37" s="314"/>
      <c r="C37" s="30" t="s">
        <v>239</v>
      </c>
      <c r="D37" s="174" t="s">
        <v>243</v>
      </c>
      <c r="E37" s="177" t="s">
        <v>423</v>
      </c>
      <c r="F37" s="176" t="s">
        <v>413</v>
      </c>
      <c r="G37" s="151"/>
      <c r="H37" s="151" t="s">
        <v>241</v>
      </c>
    </row>
    <row r="38" spans="2:8" ht="96" customHeight="1">
      <c r="B38" s="314"/>
      <c r="C38" s="30" t="s">
        <v>239</v>
      </c>
      <c r="D38" s="174" t="s">
        <v>244</v>
      </c>
      <c r="E38" s="177" t="s">
        <v>392</v>
      </c>
      <c r="F38" s="198" t="s">
        <v>391</v>
      </c>
      <c r="G38" s="151"/>
      <c r="H38" s="151" t="s">
        <v>241</v>
      </c>
    </row>
    <row r="39" spans="2:8" ht="72" customHeight="1">
      <c r="B39" s="314"/>
      <c r="C39" s="30" t="s">
        <v>239</v>
      </c>
      <c r="D39" s="174" t="s">
        <v>245</v>
      </c>
      <c r="E39" s="177" t="s">
        <v>246</v>
      </c>
      <c r="F39" s="198" t="s">
        <v>393</v>
      </c>
      <c r="G39" s="151"/>
      <c r="H39" s="151" t="s">
        <v>241</v>
      </c>
    </row>
    <row r="40" spans="2:8" ht="130.5" customHeight="1">
      <c r="B40" s="314"/>
      <c r="C40" s="30" t="s">
        <v>239</v>
      </c>
      <c r="D40" s="174" t="s">
        <v>247</v>
      </c>
      <c r="E40" s="177" t="s">
        <v>419</v>
      </c>
      <c r="F40" s="216" t="s">
        <v>418</v>
      </c>
      <c r="G40" s="151"/>
      <c r="H40" s="151" t="s">
        <v>241</v>
      </c>
    </row>
    <row r="41" spans="2:8" ht="112.5">
      <c r="B41" s="314"/>
      <c r="C41" s="30" t="s">
        <v>239</v>
      </c>
      <c r="D41" s="174" t="s">
        <v>248</v>
      </c>
      <c r="E41" s="177" t="s">
        <v>426</v>
      </c>
      <c r="F41" s="176" t="s">
        <v>415</v>
      </c>
      <c r="G41" s="151"/>
      <c r="H41" s="151" t="s">
        <v>241</v>
      </c>
    </row>
    <row r="42" spans="2:8" ht="180">
      <c r="B42" s="314"/>
      <c r="C42" s="30" t="s">
        <v>239</v>
      </c>
      <c r="D42" s="174" t="s">
        <v>249</v>
      </c>
      <c r="E42" s="177" t="s">
        <v>424</v>
      </c>
      <c r="F42" s="176" t="s">
        <v>394</v>
      </c>
      <c r="G42" s="151"/>
      <c r="H42" s="151" t="s">
        <v>241</v>
      </c>
    </row>
    <row r="43" spans="2:8" ht="90">
      <c r="B43" s="314"/>
      <c r="C43" s="30" t="s">
        <v>239</v>
      </c>
      <c r="D43" s="174" t="s">
        <v>250</v>
      </c>
      <c r="E43" s="177" t="s">
        <v>396</v>
      </c>
      <c r="F43" s="176" t="s">
        <v>395</v>
      </c>
      <c r="G43" s="151"/>
      <c r="H43" s="151" t="s">
        <v>241</v>
      </c>
    </row>
    <row r="44" spans="2:8" ht="67.5">
      <c r="B44" s="314"/>
      <c r="C44" s="30" t="s">
        <v>239</v>
      </c>
      <c r="D44" s="174" t="s">
        <v>251</v>
      </c>
      <c r="E44" s="177" t="s">
        <v>398</v>
      </c>
      <c r="F44" s="176" t="s">
        <v>397</v>
      </c>
      <c r="G44" s="151"/>
      <c r="H44" s="151" t="s">
        <v>241</v>
      </c>
    </row>
    <row r="45" spans="2:8" ht="101.25" customHeight="1">
      <c r="B45" s="314"/>
      <c r="C45" s="30" t="s">
        <v>239</v>
      </c>
      <c r="D45" s="174" t="s">
        <v>252</v>
      </c>
      <c r="E45" s="177" t="s">
        <v>399</v>
      </c>
      <c r="F45" s="176" t="s">
        <v>400</v>
      </c>
      <c r="G45" s="151"/>
      <c r="H45" s="151" t="s">
        <v>241</v>
      </c>
    </row>
    <row r="46" spans="2:8" ht="244.5" customHeight="1">
      <c r="B46" s="314"/>
      <c r="C46" s="30" t="s">
        <v>239</v>
      </c>
      <c r="D46" s="174" t="s">
        <v>253</v>
      </c>
      <c r="E46" s="177" t="s">
        <v>421</v>
      </c>
      <c r="F46" s="176" t="s">
        <v>401</v>
      </c>
      <c r="G46" s="151"/>
      <c r="H46" s="151" t="s">
        <v>241</v>
      </c>
    </row>
    <row r="47" spans="2:8" ht="114" customHeight="1">
      <c r="B47" s="314"/>
      <c r="C47" s="30" t="s">
        <v>239</v>
      </c>
      <c r="D47" s="174" t="s">
        <v>254</v>
      </c>
      <c r="E47" s="177" t="s">
        <v>403</v>
      </c>
      <c r="F47" s="176" t="s">
        <v>402</v>
      </c>
      <c r="G47" s="151"/>
      <c r="H47" s="151" t="s">
        <v>241</v>
      </c>
    </row>
    <row r="48" spans="2:8" ht="168.75">
      <c r="B48" s="314"/>
      <c r="C48" s="30" t="s">
        <v>239</v>
      </c>
      <c r="D48" s="174" t="s">
        <v>255</v>
      </c>
      <c r="E48" s="177" t="s">
        <v>422</v>
      </c>
      <c r="F48" s="176" t="s">
        <v>404</v>
      </c>
      <c r="G48" s="151"/>
      <c r="H48" s="151" t="s">
        <v>241</v>
      </c>
    </row>
    <row r="49" spans="2:15" ht="105.75" customHeight="1">
      <c r="B49" s="314"/>
      <c r="C49" s="30" t="s">
        <v>239</v>
      </c>
      <c r="D49" s="174" t="s">
        <v>256</v>
      </c>
      <c r="E49" s="177" t="s">
        <v>405</v>
      </c>
      <c r="F49" s="176" t="s">
        <v>406</v>
      </c>
      <c r="G49" s="151"/>
      <c r="H49" s="151" t="s">
        <v>241</v>
      </c>
    </row>
    <row r="50" spans="2:15" ht="96.75" customHeight="1">
      <c r="B50" s="314"/>
      <c r="C50" s="30" t="s">
        <v>239</v>
      </c>
      <c r="D50" s="203" t="s">
        <v>121</v>
      </c>
      <c r="E50" s="177" t="s">
        <v>425</v>
      </c>
      <c r="F50" s="176" t="s">
        <v>414</v>
      </c>
      <c r="G50" s="151"/>
      <c r="H50" s="151" t="s">
        <v>241</v>
      </c>
    </row>
    <row r="51" spans="2:15" ht="55.5" customHeight="1">
      <c r="B51" s="314"/>
      <c r="C51" s="30" t="s">
        <v>239</v>
      </c>
      <c r="D51" s="218" t="s">
        <v>257</v>
      </c>
      <c r="E51" s="177" t="s">
        <v>408</v>
      </c>
      <c r="F51" s="216" t="s">
        <v>407</v>
      </c>
      <c r="G51" s="151"/>
      <c r="H51" s="151" t="s">
        <v>241</v>
      </c>
    </row>
    <row r="52" spans="2:15" ht="45" customHeight="1">
      <c r="B52" s="315" t="s">
        <v>258</v>
      </c>
      <c r="C52" s="30" t="s">
        <v>239</v>
      </c>
      <c r="D52" s="112" t="s">
        <v>259</v>
      </c>
      <c r="E52" s="177" t="s">
        <v>410</v>
      </c>
      <c r="F52" s="198" t="s">
        <v>409</v>
      </c>
      <c r="G52" s="151"/>
      <c r="H52" s="151" t="s">
        <v>241</v>
      </c>
    </row>
    <row r="53" spans="2:15" ht="45" customHeight="1">
      <c r="B53" s="316"/>
      <c r="C53" s="30" t="s">
        <v>239</v>
      </c>
      <c r="D53" s="204" t="s">
        <v>416</v>
      </c>
      <c r="E53" s="177" t="s">
        <v>420</v>
      </c>
      <c r="F53" s="216" t="s">
        <v>417</v>
      </c>
      <c r="G53" s="184"/>
      <c r="H53" s="184"/>
      <c r="I53" s="210"/>
    </row>
    <row r="54" spans="2:15" ht="48.75" customHeight="1">
      <c r="B54" s="317"/>
      <c r="C54" s="61" t="s">
        <v>239</v>
      </c>
      <c r="D54" s="115" t="s">
        <v>260</v>
      </c>
      <c r="E54" s="217" t="s">
        <v>411</v>
      </c>
      <c r="F54" s="216" t="s">
        <v>412</v>
      </c>
      <c r="G54" s="152"/>
      <c r="H54" s="152" t="s">
        <v>241</v>
      </c>
    </row>
    <row r="55" spans="2:15" ht="17.100000000000001" customHeight="1">
      <c r="B55" s="116"/>
      <c r="C55" s="67" t="s">
        <v>261</v>
      </c>
      <c r="D55" s="71">
        <f>0.5*COUNTA(D35:D54)</f>
        <v>10</v>
      </c>
      <c r="E55" s="260"/>
      <c r="F55" s="261"/>
      <c r="G55" s="262"/>
      <c r="H55" s="263"/>
      <c r="I55" s="211"/>
      <c r="J55" s="211"/>
      <c r="K55" s="9"/>
      <c r="L55" s="9"/>
      <c r="M55" s="9"/>
      <c r="N55" s="9"/>
    </row>
    <row r="56" spans="2:15" ht="38.1" customHeight="1">
      <c r="B56" s="79" t="s">
        <v>262</v>
      </c>
      <c r="C56" s="114" t="s">
        <v>230</v>
      </c>
      <c r="D56" s="254"/>
      <c r="E56" s="255"/>
      <c r="F56" s="255"/>
      <c r="G56" s="255"/>
      <c r="H56" s="256"/>
    </row>
    <row r="57" spans="2:15" ht="180">
      <c r="B57" s="129" t="s">
        <v>263</v>
      </c>
      <c r="C57" s="83"/>
      <c r="D57" s="154" t="s">
        <v>264</v>
      </c>
      <c r="E57" s="280" t="s">
        <v>265</v>
      </c>
      <c r="F57" s="281"/>
      <c r="G57" s="281"/>
      <c r="H57" s="282"/>
    </row>
    <row r="58" spans="2:15" ht="22.5">
      <c r="B58" s="277" t="s">
        <v>459</v>
      </c>
      <c r="C58" s="30" t="s">
        <v>180</v>
      </c>
      <c r="D58" s="181" t="s">
        <v>266</v>
      </c>
      <c r="E58" s="283" t="s">
        <v>457</v>
      </c>
      <c r="F58" s="258"/>
      <c r="G58" s="258"/>
      <c r="H58" s="259"/>
      <c r="O58" s="9"/>
    </row>
    <row r="59" spans="2:15" ht="45" customHeight="1">
      <c r="B59" s="278"/>
      <c r="C59" s="30" t="s">
        <v>180</v>
      </c>
      <c r="D59" s="174" t="s">
        <v>458</v>
      </c>
      <c r="E59" s="257" t="s">
        <v>460</v>
      </c>
      <c r="F59" s="258"/>
      <c r="G59" s="258"/>
      <c r="H59" s="259"/>
      <c r="O59" s="9"/>
    </row>
    <row r="60" spans="2:15" ht="45" customHeight="1">
      <c r="B60" s="278"/>
      <c r="C60" s="30" t="s">
        <v>180</v>
      </c>
      <c r="D60" s="174" t="s">
        <v>470</v>
      </c>
      <c r="E60" s="257" t="s">
        <v>465</v>
      </c>
      <c r="F60" s="258"/>
      <c r="G60" s="258"/>
      <c r="H60" s="259"/>
      <c r="O60" s="9"/>
    </row>
    <row r="61" spans="2:15" ht="45" customHeight="1">
      <c r="B61" s="278"/>
      <c r="C61" s="30" t="s">
        <v>180</v>
      </c>
      <c r="D61" s="174" t="s">
        <v>466</v>
      </c>
      <c r="E61" s="257" t="s">
        <v>467</v>
      </c>
      <c r="F61" s="258"/>
      <c r="G61" s="258"/>
      <c r="H61" s="259"/>
      <c r="O61" s="9"/>
    </row>
    <row r="62" spans="2:15" ht="45" customHeight="1">
      <c r="B62" s="278"/>
      <c r="C62" s="30" t="s">
        <v>180</v>
      </c>
      <c r="D62" s="174" t="s">
        <v>471</v>
      </c>
      <c r="E62" s="257" t="s">
        <v>472</v>
      </c>
      <c r="F62" s="258"/>
      <c r="G62" s="258"/>
      <c r="H62" s="259"/>
      <c r="O62" s="9"/>
    </row>
    <row r="63" spans="2:15" ht="75.75" customHeight="1">
      <c r="B63" s="278"/>
      <c r="C63" s="30" t="s">
        <v>180</v>
      </c>
      <c r="D63" s="174" t="s">
        <v>473</v>
      </c>
      <c r="E63" s="257" t="s">
        <v>474</v>
      </c>
      <c r="F63" s="258"/>
      <c r="G63" s="258"/>
      <c r="H63" s="259"/>
      <c r="O63" s="9"/>
    </row>
    <row r="64" spans="2:15" ht="45" customHeight="1">
      <c r="B64" s="279"/>
      <c r="C64" s="30" t="s">
        <v>180</v>
      </c>
      <c r="D64" s="174"/>
      <c r="E64" s="257"/>
      <c r="F64" s="258"/>
      <c r="G64" s="258"/>
      <c r="H64" s="259"/>
      <c r="O64" s="9"/>
    </row>
    <row r="65" spans="2:15" ht="45" customHeight="1">
      <c r="B65" s="69" t="s">
        <v>267</v>
      </c>
      <c r="C65" s="63" t="s">
        <v>180</v>
      </c>
      <c r="D65" s="115" t="s">
        <v>468</v>
      </c>
      <c r="E65" s="329" t="s">
        <v>469</v>
      </c>
      <c r="F65" s="330"/>
      <c r="G65" s="330" t="s">
        <v>241</v>
      </c>
      <c r="H65" s="331"/>
      <c r="O65" s="9"/>
    </row>
    <row r="66" spans="2:15" ht="17.100000000000001" customHeight="1">
      <c r="B66" s="70"/>
      <c r="C66" s="67" t="s">
        <v>268</v>
      </c>
      <c r="D66" s="71">
        <f>1*COUNTA(D58:D65)</f>
        <v>7</v>
      </c>
      <c r="E66" s="249"/>
      <c r="F66" s="249"/>
      <c r="G66" s="249"/>
      <c r="H66" s="249"/>
    </row>
    <row r="67" spans="2:15" ht="17.100000000000001" customHeight="1" thickBot="1">
      <c r="B67" s="91"/>
      <c r="C67" s="98" t="s">
        <v>269</v>
      </c>
      <c r="D67" s="59">
        <f>D55+D66</f>
        <v>17</v>
      </c>
      <c r="E67" s="250"/>
      <c r="F67" s="250"/>
      <c r="G67" s="250"/>
      <c r="H67" s="250"/>
    </row>
    <row r="68" spans="2:15" ht="38.1" customHeight="1">
      <c r="B68" s="52" t="s">
        <v>270</v>
      </c>
      <c r="C68" s="50" t="s">
        <v>187</v>
      </c>
      <c r="D68" s="117" t="s">
        <v>188</v>
      </c>
      <c r="E68" s="273" t="s">
        <v>271</v>
      </c>
      <c r="F68" s="274"/>
      <c r="G68" s="274"/>
      <c r="H68" s="275"/>
    </row>
    <row r="69" spans="2:15" ht="38.1" customHeight="1">
      <c r="B69" s="114" t="s">
        <v>272</v>
      </c>
      <c r="C69" s="114" t="s">
        <v>273</v>
      </c>
      <c r="D69" s="160"/>
      <c r="E69" s="334"/>
      <c r="F69" s="335"/>
      <c r="G69" s="335"/>
      <c r="H69" s="336"/>
    </row>
    <row r="70" spans="2:15" ht="57" customHeight="1">
      <c r="B70" s="159" t="s">
        <v>274</v>
      </c>
      <c r="C70" s="77" t="s">
        <v>215</v>
      </c>
      <c r="D70" s="55" t="s">
        <v>46</v>
      </c>
      <c r="E70" s="276" t="s">
        <v>275</v>
      </c>
      <c r="F70" s="258"/>
      <c r="G70" s="258"/>
      <c r="H70" s="259"/>
    </row>
    <row r="71" spans="2:15" ht="57" customHeight="1">
      <c r="B71" s="119" t="s">
        <v>276</v>
      </c>
      <c r="C71" s="30" t="s">
        <v>194</v>
      </c>
      <c r="D71" s="31" t="s">
        <v>47</v>
      </c>
      <c r="E71" s="257" t="s">
        <v>277</v>
      </c>
      <c r="F71" s="258"/>
      <c r="G71" s="258"/>
      <c r="H71" s="259"/>
    </row>
    <row r="72" spans="2:15" ht="57" customHeight="1">
      <c r="B72" s="130" t="s">
        <v>278</v>
      </c>
      <c r="C72" s="63" t="s">
        <v>194</v>
      </c>
      <c r="D72" s="205" t="s">
        <v>48</v>
      </c>
      <c r="E72" s="257" t="s">
        <v>279</v>
      </c>
      <c r="F72" s="258"/>
      <c r="G72" s="258"/>
      <c r="H72" s="259"/>
      <c r="I72" s="210"/>
    </row>
    <row r="73" spans="2:15" ht="17.100000000000001" customHeight="1">
      <c r="B73" s="131"/>
      <c r="C73" s="67" t="s">
        <v>280</v>
      </c>
      <c r="D73" s="71">
        <f>SUM(IF(D70=Lists!$S$2,4,0),IF(D71=Lists!$T$2,2,0),IF(D72=Lists!$U$2,2,0))</f>
        <v>8</v>
      </c>
      <c r="E73" s="251"/>
      <c r="F73" s="252"/>
      <c r="G73" s="252"/>
      <c r="H73" s="253"/>
    </row>
    <row r="74" spans="2:15" ht="39" customHeight="1">
      <c r="B74" s="114" t="s">
        <v>281</v>
      </c>
      <c r="C74" s="118" t="s">
        <v>282</v>
      </c>
      <c r="D74" s="157"/>
      <c r="E74" s="328"/>
      <c r="F74" s="328"/>
      <c r="G74" s="328"/>
      <c r="H74" s="328"/>
    </row>
    <row r="75" spans="2:15" ht="55.5" customHeight="1">
      <c r="B75" s="84" t="s">
        <v>283</v>
      </c>
      <c r="C75" s="85" t="s">
        <v>207</v>
      </c>
      <c r="D75" s="206" t="s">
        <v>49</v>
      </c>
      <c r="E75" s="340" t="s">
        <v>438</v>
      </c>
      <c r="F75" s="341"/>
      <c r="G75" s="341"/>
      <c r="H75" s="342"/>
      <c r="I75" s="210"/>
    </row>
    <row r="76" spans="2:15" ht="67.5">
      <c r="B76" s="119" t="s">
        <v>284</v>
      </c>
      <c r="C76" s="30" t="s">
        <v>194</v>
      </c>
      <c r="D76" s="31" t="s">
        <v>56</v>
      </c>
      <c r="E76" s="257"/>
      <c r="F76" s="258"/>
      <c r="G76" s="258"/>
      <c r="H76" s="259"/>
    </row>
    <row r="77" spans="2:15" ht="97.35" customHeight="1">
      <c r="B77" s="72" t="s">
        <v>285</v>
      </c>
      <c r="C77" s="63" t="s">
        <v>286</v>
      </c>
      <c r="D77" s="68" t="s">
        <v>93</v>
      </c>
      <c r="E77" s="337" t="s">
        <v>439</v>
      </c>
      <c r="F77" s="338"/>
      <c r="G77" s="338"/>
      <c r="H77" s="339"/>
    </row>
    <row r="78" spans="2:15" ht="15" customHeight="1">
      <c r="B78" s="131"/>
      <c r="C78" s="67" t="s">
        <v>287</v>
      </c>
      <c r="D78" s="90">
        <f>SUM(IF(D75=Lists!$V$2,6,0),IF(D76=Lists!$W$2,2,0),IF(D77=Lists!$X$3,2,IF(D77=Lists!$X$4,2,IF(D77=Lists!$X$5,3,IF(D77=Lists!$X$6,4,IF(D77=Lists!SXQ2,0,))))))</f>
        <v>10</v>
      </c>
      <c r="E78" s="251"/>
      <c r="F78" s="252"/>
      <c r="G78" s="252"/>
      <c r="H78" s="253"/>
    </row>
    <row r="79" spans="2:15" ht="17.100000000000001" customHeight="1" thickBot="1">
      <c r="B79" s="58"/>
      <c r="C79" s="98" t="s">
        <v>288</v>
      </c>
      <c r="D79" s="59">
        <f>SUM(D73,D78)</f>
        <v>18</v>
      </c>
      <c r="E79" s="268"/>
      <c r="F79" s="269"/>
      <c r="G79" s="269"/>
      <c r="H79" s="270"/>
    </row>
    <row r="80" spans="2:15" ht="38.1" customHeight="1">
      <c r="B80" s="51" t="s">
        <v>289</v>
      </c>
      <c r="C80" s="51" t="s">
        <v>187</v>
      </c>
      <c r="D80" s="111" t="s">
        <v>290</v>
      </c>
      <c r="E80" s="299" t="s">
        <v>291</v>
      </c>
      <c r="F80" s="301"/>
      <c r="G80" s="111" t="s">
        <v>290</v>
      </c>
      <c r="H80" s="123"/>
    </row>
    <row r="81" spans="2:8" ht="112.5">
      <c r="B81" s="38" t="s">
        <v>292</v>
      </c>
      <c r="C81" s="94" t="s">
        <v>293</v>
      </c>
      <c r="D81" s="167" t="s">
        <v>294</v>
      </c>
      <c r="E81" s="332" t="s">
        <v>295</v>
      </c>
      <c r="F81" s="333"/>
      <c r="G81" s="153" t="s">
        <v>296</v>
      </c>
      <c r="H81" s="122" t="s">
        <v>297</v>
      </c>
    </row>
    <row r="82" spans="2:8" ht="24" customHeight="1">
      <c r="B82" s="39" t="s">
        <v>298</v>
      </c>
      <c r="C82" s="44">
        <v>2020</v>
      </c>
      <c r="D82" s="106" t="s">
        <v>241</v>
      </c>
      <c r="E82" s="247" t="s">
        <v>241</v>
      </c>
      <c r="F82" s="248" t="s">
        <v>241</v>
      </c>
      <c r="G82" s="158" t="s">
        <v>241</v>
      </c>
      <c r="H82" s="40">
        <f t="shared" ref="H82:H112" si="0">IF(ISERROR(D82/G82),0,D82/G82)</f>
        <v>0</v>
      </c>
    </row>
    <row r="83" spans="2:8" ht="24" customHeight="1">
      <c r="B83" s="39" t="s">
        <v>299</v>
      </c>
      <c r="C83" s="44">
        <v>2020</v>
      </c>
      <c r="D83" s="106" t="s">
        <v>241</v>
      </c>
      <c r="E83" s="247" t="s">
        <v>241</v>
      </c>
      <c r="F83" s="248" t="s">
        <v>241</v>
      </c>
      <c r="G83" s="158" t="s">
        <v>241</v>
      </c>
      <c r="H83" s="40">
        <f t="shared" si="0"/>
        <v>0</v>
      </c>
    </row>
    <row r="84" spans="2:8" ht="24" customHeight="1">
      <c r="B84" s="39" t="s">
        <v>300</v>
      </c>
      <c r="C84" s="44"/>
      <c r="D84" s="106" t="s">
        <v>241</v>
      </c>
      <c r="E84" s="247" t="s">
        <v>241</v>
      </c>
      <c r="F84" s="248" t="s">
        <v>241</v>
      </c>
      <c r="G84" s="158" t="s">
        <v>241</v>
      </c>
      <c r="H84" s="40">
        <f t="shared" si="0"/>
        <v>0</v>
      </c>
    </row>
    <row r="85" spans="2:8" ht="24" customHeight="1">
      <c r="B85" s="41" t="s">
        <v>301</v>
      </c>
      <c r="C85" s="44"/>
      <c r="D85" s="42" t="s">
        <v>241</v>
      </c>
      <c r="E85" s="247" t="s">
        <v>241</v>
      </c>
      <c r="F85" s="248" t="s">
        <v>241</v>
      </c>
      <c r="G85" s="158" t="s">
        <v>241</v>
      </c>
      <c r="H85" s="40">
        <f t="shared" si="0"/>
        <v>0</v>
      </c>
    </row>
    <row r="86" spans="2:8" ht="24" customHeight="1">
      <c r="B86" s="41" t="s">
        <v>302</v>
      </c>
      <c r="C86" s="44"/>
      <c r="D86" s="42" t="s">
        <v>241</v>
      </c>
      <c r="E86" s="247" t="s">
        <v>241</v>
      </c>
      <c r="F86" s="248" t="s">
        <v>241</v>
      </c>
      <c r="G86" s="158" t="s">
        <v>241</v>
      </c>
      <c r="H86" s="40">
        <f t="shared" si="0"/>
        <v>0</v>
      </c>
    </row>
    <row r="87" spans="2:8" ht="24" customHeight="1">
      <c r="B87" s="41" t="s">
        <v>303</v>
      </c>
      <c r="C87" s="44"/>
      <c r="D87" s="42" t="s">
        <v>241</v>
      </c>
      <c r="E87" s="247" t="s">
        <v>241</v>
      </c>
      <c r="F87" s="248" t="s">
        <v>241</v>
      </c>
      <c r="G87" s="158" t="s">
        <v>241</v>
      </c>
      <c r="H87" s="40">
        <f t="shared" si="0"/>
        <v>0</v>
      </c>
    </row>
    <row r="88" spans="2:8" ht="24" customHeight="1">
      <c r="B88" s="41" t="s">
        <v>304</v>
      </c>
      <c r="C88" s="44"/>
      <c r="D88" s="42" t="s">
        <v>241</v>
      </c>
      <c r="E88" s="247" t="s">
        <v>241</v>
      </c>
      <c r="F88" s="248" t="s">
        <v>241</v>
      </c>
      <c r="G88" s="158" t="s">
        <v>241</v>
      </c>
      <c r="H88" s="40">
        <f t="shared" si="0"/>
        <v>0</v>
      </c>
    </row>
    <row r="89" spans="2:8" ht="24" customHeight="1">
      <c r="B89" s="41" t="s">
        <v>305</v>
      </c>
      <c r="C89" s="44"/>
      <c r="D89" s="42" t="s">
        <v>241</v>
      </c>
      <c r="E89" s="247" t="s">
        <v>241</v>
      </c>
      <c r="F89" s="248" t="s">
        <v>241</v>
      </c>
      <c r="G89" s="158" t="s">
        <v>241</v>
      </c>
      <c r="H89" s="40">
        <f t="shared" si="0"/>
        <v>0</v>
      </c>
    </row>
    <row r="90" spans="2:8" ht="24" customHeight="1">
      <c r="B90" s="41" t="s">
        <v>306</v>
      </c>
      <c r="C90" s="44"/>
      <c r="D90" s="42" t="s">
        <v>241</v>
      </c>
      <c r="E90" s="247" t="s">
        <v>241</v>
      </c>
      <c r="F90" s="248" t="s">
        <v>241</v>
      </c>
      <c r="G90" s="158" t="s">
        <v>241</v>
      </c>
      <c r="H90" s="40">
        <f t="shared" si="0"/>
        <v>0</v>
      </c>
    </row>
    <row r="91" spans="2:8" ht="24" customHeight="1">
      <c r="B91" s="41" t="s">
        <v>307</v>
      </c>
      <c r="C91" s="44"/>
      <c r="D91" s="42" t="s">
        <v>241</v>
      </c>
      <c r="E91" s="247" t="s">
        <v>241</v>
      </c>
      <c r="F91" s="248" t="s">
        <v>241</v>
      </c>
      <c r="G91" s="158" t="s">
        <v>241</v>
      </c>
      <c r="H91" s="40">
        <f t="shared" si="0"/>
        <v>0</v>
      </c>
    </row>
    <row r="92" spans="2:8" ht="24" customHeight="1">
      <c r="B92" s="41" t="s">
        <v>308</v>
      </c>
      <c r="C92" s="44"/>
      <c r="D92" s="42" t="s">
        <v>241</v>
      </c>
      <c r="E92" s="247" t="s">
        <v>241</v>
      </c>
      <c r="F92" s="248" t="s">
        <v>241</v>
      </c>
      <c r="G92" s="158" t="s">
        <v>241</v>
      </c>
      <c r="H92" s="40">
        <f t="shared" si="0"/>
        <v>0</v>
      </c>
    </row>
    <row r="93" spans="2:8" ht="24" customHeight="1">
      <c r="B93" s="41" t="s">
        <v>309</v>
      </c>
      <c r="C93" s="44"/>
      <c r="D93" s="42" t="s">
        <v>241</v>
      </c>
      <c r="E93" s="247" t="s">
        <v>241</v>
      </c>
      <c r="F93" s="248" t="s">
        <v>241</v>
      </c>
      <c r="G93" s="158" t="s">
        <v>241</v>
      </c>
      <c r="H93" s="40">
        <f t="shared" si="0"/>
        <v>0</v>
      </c>
    </row>
    <row r="94" spans="2:8" ht="24" customHeight="1">
      <c r="B94" s="41" t="s">
        <v>310</v>
      </c>
      <c r="C94" s="44"/>
      <c r="D94" s="42" t="s">
        <v>241</v>
      </c>
      <c r="E94" s="247" t="s">
        <v>241</v>
      </c>
      <c r="F94" s="248" t="s">
        <v>241</v>
      </c>
      <c r="G94" s="158" t="s">
        <v>241</v>
      </c>
      <c r="H94" s="40">
        <f t="shared" si="0"/>
        <v>0</v>
      </c>
    </row>
    <row r="95" spans="2:8" ht="24" customHeight="1">
      <c r="B95" s="41" t="s">
        <v>311</v>
      </c>
      <c r="C95" s="44"/>
      <c r="D95" s="42" t="s">
        <v>241</v>
      </c>
      <c r="E95" s="247" t="s">
        <v>241</v>
      </c>
      <c r="F95" s="248" t="s">
        <v>241</v>
      </c>
      <c r="G95" s="158" t="s">
        <v>241</v>
      </c>
      <c r="H95" s="40">
        <f t="shared" si="0"/>
        <v>0</v>
      </c>
    </row>
    <row r="96" spans="2:8" ht="24" customHeight="1">
      <c r="B96" s="41" t="s">
        <v>312</v>
      </c>
      <c r="C96" s="44"/>
      <c r="D96" s="42" t="s">
        <v>241</v>
      </c>
      <c r="E96" s="247" t="s">
        <v>241</v>
      </c>
      <c r="F96" s="248" t="s">
        <v>241</v>
      </c>
      <c r="G96" s="158" t="s">
        <v>241</v>
      </c>
      <c r="H96" s="40">
        <f t="shared" si="0"/>
        <v>0</v>
      </c>
    </row>
    <row r="97" spans="2:8" ht="24" customHeight="1">
      <c r="B97" s="41" t="s">
        <v>313</v>
      </c>
      <c r="C97" s="44"/>
      <c r="D97" s="42" t="s">
        <v>241</v>
      </c>
      <c r="E97" s="247" t="s">
        <v>241</v>
      </c>
      <c r="F97" s="248" t="s">
        <v>241</v>
      </c>
      <c r="G97" s="158" t="s">
        <v>241</v>
      </c>
      <c r="H97" s="40">
        <f t="shared" si="0"/>
        <v>0</v>
      </c>
    </row>
    <row r="98" spans="2:8" ht="24" customHeight="1">
      <c r="B98" s="41" t="s">
        <v>314</v>
      </c>
      <c r="C98" s="44"/>
      <c r="D98" s="42" t="s">
        <v>241</v>
      </c>
      <c r="E98" s="247" t="s">
        <v>241</v>
      </c>
      <c r="F98" s="248" t="s">
        <v>241</v>
      </c>
      <c r="G98" s="158" t="s">
        <v>241</v>
      </c>
      <c r="H98" s="40">
        <f t="shared" si="0"/>
        <v>0</v>
      </c>
    </row>
    <row r="99" spans="2:8" ht="24" customHeight="1">
      <c r="B99" s="41" t="s">
        <v>315</v>
      </c>
      <c r="C99" s="44"/>
      <c r="D99" s="42" t="s">
        <v>241</v>
      </c>
      <c r="E99" s="247" t="s">
        <v>241</v>
      </c>
      <c r="F99" s="248" t="s">
        <v>241</v>
      </c>
      <c r="G99" s="158" t="s">
        <v>241</v>
      </c>
      <c r="H99" s="40">
        <f t="shared" si="0"/>
        <v>0</v>
      </c>
    </row>
    <row r="100" spans="2:8" ht="24" customHeight="1">
      <c r="B100" s="41" t="s">
        <v>316</v>
      </c>
      <c r="C100" s="44"/>
      <c r="D100" s="42" t="s">
        <v>241</v>
      </c>
      <c r="E100" s="247" t="s">
        <v>241</v>
      </c>
      <c r="F100" s="248" t="s">
        <v>241</v>
      </c>
      <c r="G100" s="158" t="s">
        <v>241</v>
      </c>
      <c r="H100" s="40">
        <f t="shared" si="0"/>
        <v>0</v>
      </c>
    </row>
    <row r="101" spans="2:8" ht="24" customHeight="1">
      <c r="B101" s="41" t="s">
        <v>317</v>
      </c>
      <c r="C101" s="44"/>
      <c r="D101" s="42" t="s">
        <v>241</v>
      </c>
      <c r="E101" s="247" t="s">
        <v>241</v>
      </c>
      <c r="F101" s="248" t="s">
        <v>241</v>
      </c>
      <c r="G101" s="158" t="s">
        <v>241</v>
      </c>
      <c r="H101" s="40">
        <f t="shared" si="0"/>
        <v>0</v>
      </c>
    </row>
    <row r="102" spans="2:8" ht="24" customHeight="1">
      <c r="B102" s="41" t="s">
        <v>318</v>
      </c>
      <c r="C102" s="44"/>
      <c r="D102" s="42" t="s">
        <v>241</v>
      </c>
      <c r="E102" s="247" t="s">
        <v>241</v>
      </c>
      <c r="F102" s="248" t="s">
        <v>241</v>
      </c>
      <c r="G102" s="158" t="s">
        <v>241</v>
      </c>
      <c r="H102" s="40">
        <f t="shared" si="0"/>
        <v>0</v>
      </c>
    </row>
    <row r="103" spans="2:8" ht="24" customHeight="1">
      <c r="B103" s="41" t="s">
        <v>319</v>
      </c>
      <c r="C103" s="44"/>
      <c r="D103" s="42" t="s">
        <v>241</v>
      </c>
      <c r="E103" s="247" t="s">
        <v>241</v>
      </c>
      <c r="F103" s="248" t="s">
        <v>241</v>
      </c>
      <c r="G103" s="158" t="s">
        <v>241</v>
      </c>
      <c r="H103" s="40">
        <f t="shared" si="0"/>
        <v>0</v>
      </c>
    </row>
    <row r="104" spans="2:8" ht="24" customHeight="1">
      <c r="B104" s="41" t="s">
        <v>320</v>
      </c>
      <c r="C104" s="44"/>
      <c r="D104" s="42" t="s">
        <v>241</v>
      </c>
      <c r="E104" s="247" t="s">
        <v>241</v>
      </c>
      <c r="F104" s="248" t="s">
        <v>241</v>
      </c>
      <c r="G104" s="158" t="s">
        <v>241</v>
      </c>
      <c r="H104" s="40">
        <f t="shared" si="0"/>
        <v>0</v>
      </c>
    </row>
    <row r="105" spans="2:8" ht="24" customHeight="1">
      <c r="B105" s="41" t="s">
        <v>321</v>
      </c>
      <c r="C105" s="44"/>
      <c r="D105" s="42" t="s">
        <v>241</v>
      </c>
      <c r="E105" s="247" t="s">
        <v>241</v>
      </c>
      <c r="F105" s="248" t="s">
        <v>241</v>
      </c>
      <c r="G105" s="158" t="s">
        <v>322</v>
      </c>
      <c r="H105" s="40">
        <f t="shared" si="0"/>
        <v>0</v>
      </c>
    </row>
    <row r="106" spans="2:8" ht="24" customHeight="1">
      <c r="B106" s="41" t="s">
        <v>323</v>
      </c>
      <c r="C106" s="44"/>
      <c r="D106" s="42" t="s">
        <v>241</v>
      </c>
      <c r="E106" s="247" t="s">
        <v>241</v>
      </c>
      <c r="F106" s="248" t="s">
        <v>241</v>
      </c>
      <c r="G106" s="158" t="s">
        <v>241</v>
      </c>
      <c r="H106" s="40">
        <f t="shared" si="0"/>
        <v>0</v>
      </c>
    </row>
    <row r="107" spans="2:8" ht="24" customHeight="1">
      <c r="B107" s="41" t="s">
        <v>324</v>
      </c>
      <c r="C107" s="44"/>
      <c r="D107" s="42" t="s">
        <v>241</v>
      </c>
      <c r="E107" s="247" t="s">
        <v>241</v>
      </c>
      <c r="F107" s="248" t="s">
        <v>241</v>
      </c>
      <c r="G107" s="158" t="s">
        <v>241</v>
      </c>
      <c r="H107" s="40">
        <f t="shared" si="0"/>
        <v>0</v>
      </c>
    </row>
    <row r="108" spans="2:8" ht="24" customHeight="1">
      <c r="B108" s="41" t="s">
        <v>325</v>
      </c>
      <c r="C108" s="44"/>
      <c r="D108" s="42" t="s">
        <v>241</v>
      </c>
      <c r="E108" s="247" t="s">
        <v>241</v>
      </c>
      <c r="F108" s="248" t="s">
        <v>241</v>
      </c>
      <c r="G108" s="158" t="s">
        <v>241</v>
      </c>
      <c r="H108" s="40">
        <f t="shared" si="0"/>
        <v>0</v>
      </c>
    </row>
    <row r="109" spans="2:8" ht="24" customHeight="1">
      <c r="B109" s="41" t="s">
        <v>326</v>
      </c>
      <c r="C109" s="44"/>
      <c r="D109" s="42" t="s">
        <v>241</v>
      </c>
      <c r="E109" s="247" t="s">
        <v>241</v>
      </c>
      <c r="F109" s="248" t="s">
        <v>241</v>
      </c>
      <c r="G109" s="158" t="s">
        <v>241</v>
      </c>
      <c r="H109" s="40">
        <f t="shared" si="0"/>
        <v>0</v>
      </c>
    </row>
    <row r="110" spans="2:8" ht="24" customHeight="1">
      <c r="B110" s="41" t="s">
        <v>327</v>
      </c>
      <c r="C110" s="44"/>
      <c r="D110" s="42" t="s">
        <v>241</v>
      </c>
      <c r="E110" s="247" t="s">
        <v>241</v>
      </c>
      <c r="F110" s="248" t="s">
        <v>241</v>
      </c>
      <c r="G110" s="158" t="s">
        <v>241</v>
      </c>
      <c r="H110" s="40">
        <f t="shared" si="0"/>
        <v>0</v>
      </c>
    </row>
    <row r="111" spans="2:8" ht="24" customHeight="1">
      <c r="B111" s="41" t="s">
        <v>328</v>
      </c>
      <c r="C111" s="44"/>
      <c r="D111" s="42" t="s">
        <v>241</v>
      </c>
      <c r="E111" s="247" t="s">
        <v>241</v>
      </c>
      <c r="F111" s="248" t="s">
        <v>241</v>
      </c>
      <c r="G111" s="164" t="s">
        <v>241</v>
      </c>
      <c r="H111" s="40">
        <f t="shared" si="0"/>
        <v>0</v>
      </c>
    </row>
    <row r="112" spans="2:8" ht="47.1" customHeight="1">
      <c r="B112" s="43"/>
      <c r="C112" s="43" t="s">
        <v>329</v>
      </c>
      <c r="D112" s="124">
        <f>SUM(D82:D111)</f>
        <v>0</v>
      </c>
      <c r="E112" s="271"/>
      <c r="F112" s="272"/>
      <c r="G112" s="165">
        <f>SUM(G82:G111)</f>
        <v>0</v>
      </c>
      <c r="H112" s="163">
        <f t="shared" si="0"/>
        <v>0</v>
      </c>
    </row>
    <row r="113" spans="2:8" ht="47.1" customHeight="1">
      <c r="B113" s="86"/>
      <c r="C113" s="86" t="s">
        <v>330</v>
      </c>
      <c r="D113" s="150" t="s">
        <v>241</v>
      </c>
      <c r="E113" s="113"/>
      <c r="F113" s="266"/>
      <c r="G113" s="267"/>
      <c r="H113" s="113"/>
    </row>
    <row r="114" spans="2:8" ht="17.100000000000001" customHeight="1">
      <c r="B114" s="92"/>
      <c r="C114" s="99" t="s">
        <v>331</v>
      </c>
      <c r="D114" s="93">
        <f>IF(ISERROR(D112/D113),0,D112/D113)*20</f>
        <v>0</v>
      </c>
      <c r="E114" s="265"/>
      <c r="F114" s="265"/>
      <c r="G114" s="265"/>
      <c r="H114" s="265"/>
    </row>
    <row r="115" spans="2:8" ht="21.6" customHeight="1">
      <c r="B115" s="25"/>
      <c r="C115" s="95"/>
      <c r="D115" s="95"/>
      <c r="E115" s="1"/>
    </row>
    <row r="116" spans="2:8" ht="45" customHeight="1">
      <c r="B116" s="101" t="s">
        <v>332</v>
      </c>
      <c r="C116" s="102" t="s">
        <v>333</v>
      </c>
      <c r="D116" s="148">
        <f>D5*(D23+D31+D67+D79+D114)</f>
        <v>73</v>
      </c>
      <c r="E116" s="264"/>
      <c r="F116" s="264"/>
      <c r="G116" s="264"/>
      <c r="H116" s="264"/>
    </row>
  </sheetData>
  <sheetProtection formatColumns="0" formatRows="0" insertHyperlinks="0"/>
  <dataConsolidate/>
  <mergeCells count="96">
    <mergeCell ref="E69:H69"/>
    <mergeCell ref="E93:F93"/>
    <mergeCell ref="E72:H72"/>
    <mergeCell ref="E85:F85"/>
    <mergeCell ref="E86:F86"/>
    <mergeCell ref="E87:F87"/>
    <mergeCell ref="E71:H71"/>
    <mergeCell ref="E88:F88"/>
    <mergeCell ref="E77:H77"/>
    <mergeCell ref="E75:H75"/>
    <mergeCell ref="E16:H16"/>
    <mergeCell ref="E18:H18"/>
    <mergeCell ref="E13:H13"/>
    <mergeCell ref="E15:H15"/>
    <mergeCell ref="E94:F94"/>
    <mergeCell ref="E74:H74"/>
    <mergeCell ref="E65:H65"/>
    <mergeCell ref="E89:F89"/>
    <mergeCell ref="E90:F90"/>
    <mergeCell ref="E91:F91"/>
    <mergeCell ref="E92:F92"/>
    <mergeCell ref="E81:F81"/>
    <mergeCell ref="E80:F80"/>
    <mergeCell ref="E82:F82"/>
    <mergeCell ref="E83:F83"/>
    <mergeCell ref="E84:F84"/>
    <mergeCell ref="C17:H17"/>
    <mergeCell ref="E19:H19"/>
    <mergeCell ref="E31:H31"/>
    <mergeCell ref="E29:H29"/>
    <mergeCell ref="E30:H30"/>
    <mergeCell ref="E20:H20"/>
    <mergeCell ref="B35:B51"/>
    <mergeCell ref="B52:B54"/>
    <mergeCell ref="E24:H24"/>
    <mergeCell ref="E25:H25"/>
    <mergeCell ref="E26:H26"/>
    <mergeCell ref="E27:H27"/>
    <mergeCell ref="E28:H28"/>
    <mergeCell ref="D33:H33"/>
    <mergeCell ref="C1:E1"/>
    <mergeCell ref="E23:H23"/>
    <mergeCell ref="E22:H22"/>
    <mergeCell ref="E2:H2"/>
    <mergeCell ref="E3:H3"/>
    <mergeCell ref="E4:H4"/>
    <mergeCell ref="E5:H5"/>
    <mergeCell ref="E6:H6"/>
    <mergeCell ref="B8:H8"/>
    <mergeCell ref="E7:H7"/>
    <mergeCell ref="E9:H9"/>
    <mergeCell ref="E10:H10"/>
    <mergeCell ref="E21:H21"/>
    <mergeCell ref="E12:H12"/>
    <mergeCell ref="C11:H11"/>
    <mergeCell ref="C14:H14"/>
    <mergeCell ref="B58:B64"/>
    <mergeCell ref="E57:H57"/>
    <mergeCell ref="E58:H58"/>
    <mergeCell ref="E59:H59"/>
    <mergeCell ref="E60:H60"/>
    <mergeCell ref="E61:H61"/>
    <mergeCell ref="E62:H62"/>
    <mergeCell ref="E63:H63"/>
    <mergeCell ref="E64:H64"/>
    <mergeCell ref="E55:H55"/>
    <mergeCell ref="E116:H116"/>
    <mergeCell ref="E114:H114"/>
    <mergeCell ref="F113:G113"/>
    <mergeCell ref="E79:H79"/>
    <mergeCell ref="E98:F98"/>
    <mergeCell ref="E99:F99"/>
    <mergeCell ref="E100:F100"/>
    <mergeCell ref="E101:F101"/>
    <mergeCell ref="E102:F102"/>
    <mergeCell ref="E103:F103"/>
    <mergeCell ref="E104:F104"/>
    <mergeCell ref="E110:F110"/>
    <mergeCell ref="E112:F112"/>
    <mergeCell ref="E68:H68"/>
    <mergeCell ref="E70:H70"/>
    <mergeCell ref="E111:F111"/>
    <mergeCell ref="E105:F105"/>
    <mergeCell ref="E106:F106"/>
    <mergeCell ref="E107:F107"/>
    <mergeCell ref="E108:F108"/>
    <mergeCell ref="E109:F109"/>
    <mergeCell ref="E66:H66"/>
    <mergeCell ref="E67:H67"/>
    <mergeCell ref="E73:H73"/>
    <mergeCell ref="E78:H78"/>
    <mergeCell ref="D56:H56"/>
    <mergeCell ref="E97:F97"/>
    <mergeCell ref="E95:F95"/>
    <mergeCell ref="E96:F96"/>
    <mergeCell ref="E76:H76"/>
  </mergeCells>
  <phoneticPr fontId="3" type="noConversion"/>
  <conditionalFormatting sqref="B82:B85">
    <cfRule type="notContainsText" dxfId="84" priority="22" operator="notContains" text="here">
      <formula>ISERROR(SEARCH("here",B82))</formula>
    </cfRule>
  </conditionalFormatting>
  <conditionalFormatting sqref="B86:B111">
    <cfRule type="containsText" dxfId="83" priority="17" operator="containsText" text="u">
      <formula>NOT(ISERROR(SEARCH("u",B86)))</formula>
    </cfRule>
    <cfRule type="containsText" dxfId="82" priority="18" operator="containsText" text="o">
      <formula>NOT(ISERROR(SEARCH("o",B86)))</formula>
    </cfRule>
    <cfRule type="containsText" dxfId="81" priority="19" operator="containsText" text="i">
      <formula>NOT(ISERROR(SEARCH("i",B86)))</formula>
    </cfRule>
    <cfRule type="containsText" dxfId="80" priority="20" operator="containsText" text="e">
      <formula>NOT(ISERROR(SEARCH("e",B86)))</formula>
    </cfRule>
    <cfRule type="containsText" dxfId="79" priority="21" operator="containsText" text="a">
      <formula>NOT(ISERROR(SEARCH("a",B86)))</formula>
    </cfRule>
  </conditionalFormatting>
  <conditionalFormatting sqref="D4 D25:D30">
    <cfRule type="containsText" dxfId="78" priority="161" operator="containsText" text="Y">
      <formula>NOT(ISERROR(SEARCH("Y",D4)))</formula>
    </cfRule>
  </conditionalFormatting>
  <conditionalFormatting sqref="D4">
    <cfRule type="containsText" dxfId="77" priority="38" operator="containsText" text="No">
      <formula>NOT(ISERROR(SEARCH("No",D4)))</formula>
    </cfRule>
    <cfRule type="containsText" dxfId="76" priority="160" operator="containsText" text="N">
      <formula>NOT(ISERROR(SEARCH("N",D4)))</formula>
    </cfRule>
  </conditionalFormatting>
  <conditionalFormatting sqref="D9:D10">
    <cfRule type="containsText" dxfId="75" priority="6" operator="containsText" text="Yes">
      <formula>NOT(ISERROR(SEARCH("Yes",D9)))</formula>
    </cfRule>
    <cfRule type="containsText" dxfId="74" priority="35" operator="containsText" text="No">
      <formula>NOT(ISERROR(SEARCH("No",D9)))</formula>
    </cfRule>
    <cfRule type="cellIs" dxfId="73" priority="37" operator="equal">
      <formula>"No"</formula>
    </cfRule>
    <cfRule type="containsText" dxfId="72" priority="62" operator="containsText" text="YES">
      <formula>NOT(ISERROR(SEARCH("YES",D9)))</formula>
    </cfRule>
  </conditionalFormatting>
  <conditionalFormatting sqref="D12:D13">
    <cfRule type="containsText" dxfId="71" priority="33" operator="containsText" text="No">
      <formula>NOT(ISERROR(SEARCH("No",D12)))</formula>
    </cfRule>
    <cfRule type="containsText" dxfId="70" priority="61" operator="containsText" text="YES">
      <formula>NOT(ISERROR(SEARCH("YES",D12)))</formula>
    </cfRule>
  </conditionalFormatting>
  <conditionalFormatting sqref="D13">
    <cfRule type="containsText" dxfId="69" priority="4" operator="containsText" text="Yes">
      <formula>NOT(ISERROR(SEARCH("Yes",D13)))</formula>
    </cfRule>
    <cfRule type="containsText" dxfId="68" priority="5" operator="containsText" text="yes">
      <formula>NOT(ISERROR(SEARCH("yes",D13)))</formula>
    </cfRule>
  </conditionalFormatting>
  <conditionalFormatting sqref="D15:D16 D18">
    <cfRule type="containsText" dxfId="67" priority="60" operator="containsText" text="YES">
      <formula>NOT(ISERROR(SEARCH("YES",D15)))</formula>
    </cfRule>
  </conditionalFormatting>
  <conditionalFormatting sqref="D15:D16">
    <cfRule type="containsText" dxfId="66" priority="32" operator="containsText" text="No">
      <formula>NOT(ISERROR(SEARCH("No",D15)))</formula>
    </cfRule>
  </conditionalFormatting>
  <conditionalFormatting sqref="D18">
    <cfRule type="containsText" dxfId="65" priority="31" operator="containsText" text="No">
      <formula>NOT(ISERROR(SEARCH("No",D18)))</formula>
    </cfRule>
  </conditionalFormatting>
  <conditionalFormatting sqref="D21">
    <cfRule type="containsText" dxfId="64" priority="30" operator="containsText" text="No">
      <formula>NOT(ISERROR(SEARCH("No",D21)))</formula>
    </cfRule>
    <cfRule type="containsText" dxfId="63" priority="41" operator="containsText" text="YES">
      <formula>NOT(ISERROR(SEARCH("YES",D21)))</formula>
    </cfRule>
  </conditionalFormatting>
  <conditionalFormatting sqref="D25:D30">
    <cfRule type="containsText" dxfId="62" priority="29" operator="containsText" text="No">
      <formula>NOT(ISERROR(SEARCH("No",D25)))</formula>
    </cfRule>
  </conditionalFormatting>
  <conditionalFormatting sqref="D26:D30">
    <cfRule type="containsText" dxfId="61" priority="211" operator="containsText" text="SOME">
      <formula>NOT(ISERROR(SEARCH("SOME",D26)))</formula>
    </cfRule>
  </conditionalFormatting>
  <conditionalFormatting sqref="D35:D54 D58:D65 C82:C111">
    <cfRule type="notContainsBlanks" dxfId="60" priority="16">
      <formula>LEN(TRIM(C35))&gt;0</formula>
    </cfRule>
  </conditionalFormatting>
  <conditionalFormatting sqref="D70:D72">
    <cfRule type="containsText" dxfId="59" priority="28" operator="containsText" text="No">
      <formula>NOT(ISERROR(SEARCH("No",D70)))</formula>
    </cfRule>
  </conditionalFormatting>
  <conditionalFormatting sqref="D70:D73">
    <cfRule type="containsText" dxfId="58" priority="44" operator="containsText" text="YES">
      <formula>NOT(ISERROR(SEARCH("YES",D70)))</formula>
    </cfRule>
  </conditionalFormatting>
  <conditionalFormatting sqref="D75:D76">
    <cfRule type="containsText" dxfId="57" priority="42" operator="containsText" text="YES">
      <formula>NOT(ISERROR(SEARCH("YES",D75)))</formula>
    </cfRule>
  </conditionalFormatting>
  <conditionalFormatting sqref="D75:D77">
    <cfRule type="containsText" dxfId="56" priority="1" operator="containsText" text="No">
      <formula>NOT(ISERROR(SEARCH("No",D75)))</formula>
    </cfRule>
  </conditionalFormatting>
  <conditionalFormatting sqref="D77">
    <cfRule type="containsText" dxfId="55" priority="2" operator="containsText" text="Monitoring via">
      <formula>NOT(ISERROR(SEARCH("Monitoring via",D77)))</formula>
    </cfRule>
  </conditionalFormatting>
  <conditionalFormatting sqref="D78">
    <cfRule type="containsText" dxfId="54" priority="40" operator="containsText" text="YES">
      <formula>NOT(ISERROR(SEARCH("YES",D78)))</formula>
    </cfRule>
  </conditionalFormatting>
  <conditionalFormatting sqref="D82:D111">
    <cfRule type="cellIs" dxfId="53" priority="3" operator="between">
      <formula>1</formula>
      <formula>10000000000000000000</formula>
    </cfRule>
  </conditionalFormatting>
  <conditionalFormatting sqref="D112">
    <cfRule type="containsText" dxfId="52" priority="39" operator="containsText" text="YES">
      <formula>NOT(ISERROR(SEARCH("YES",D112)))</formula>
    </cfRule>
  </conditionalFormatting>
  <conditionalFormatting sqref="D113">
    <cfRule type="cellIs" dxfId="51" priority="8" operator="between">
      <formula>1</formula>
      <formula>9.99999999999999E+48</formula>
    </cfRule>
  </conditionalFormatting>
  <conditionalFormatting sqref="E82:F111">
    <cfRule type="containsText" dxfId="50" priority="9" operator="containsText" text="u">
      <formula>NOT(ISERROR(SEARCH("u",E82)))</formula>
    </cfRule>
    <cfRule type="containsText" dxfId="49" priority="10" operator="containsText" text="o">
      <formula>NOT(ISERROR(SEARCH("o",E82)))</formula>
    </cfRule>
    <cfRule type="containsText" dxfId="48" priority="11" operator="containsText" text="i">
      <formula>NOT(ISERROR(SEARCH("i",E82)))</formula>
    </cfRule>
    <cfRule type="containsText" dxfId="47" priority="12" operator="containsText" text="e">
      <formula>NOT(ISERROR(SEARCH("e",E82)))</formula>
    </cfRule>
    <cfRule type="containsText" dxfId="46" priority="13" operator="containsText" text="a">
      <formula>NOT(ISERROR(SEARCH("a",E82)))</formula>
    </cfRule>
  </conditionalFormatting>
  <dataValidations xWindow="1172" yWindow="668" count="19">
    <dataValidation allowBlank="1" showInputMessage="1" showErrorMessage="1" prompt="You may add an additional social / economic / governance consideration that does not appear in the drop-down list above." sqref="D65" xr:uid="{00000000-0002-0000-0300-000000000000}"/>
    <dataValidation type="list" allowBlank="1" showInputMessage="1" showErrorMessage="1" sqref="C82:C111" xr:uid="{00000000-0002-0000-0300-000001000000}">
      <formula1>"2020,2021"</formula1>
    </dataValidation>
    <dataValidation allowBlank="1" showInputMessage="1" showErrorMessage="1" prompt="Accepted examples include self-assessments/surveys/reports, internal/external audits, links/documents/screenshots demonstrating means that data are monitored" sqref="G78:H78" xr:uid="{00000000-0002-0000-0300-000002000000}"/>
    <dataValidation allowBlank="1" showErrorMessage="1" error="Please only choose option from the drop-down list, or input in CAPITAL LETTERS" promptTitle="Please click on the cell" prompt="to select a relevant answer from the drop-down list" sqref="D73" xr:uid="{00000000-0002-0000-0300-000003000000}"/>
    <dataValidation allowBlank="1" showErrorMessage="1" promptTitle="Please choose relevant option" sqref="D78" xr:uid="{00000000-0002-0000-0300-000004000000}"/>
    <dataValidation allowBlank="1" showInputMessage="1" showErrorMessage="1" prompt="Possible examples include regulatory or legal provisions specifying sustainability requirements, technical specifications including sustainability requirements / references to Eco-labels, etc." sqref="E9:E10 E12:E13 E15:E16 E18 E21 E25:E30 E70:E72 E75:E76 E58:E64" xr:uid="{00000000-0002-0000-0300-000005000000}"/>
    <dataValidation allowBlank="1" showInputMessage="1" showErrorMessage="1" prompt="Possible examples include official reports / guidelines demonstrating such developed criteria, tenders / contracts mandating the use of such criteria in public procurement, etc." sqref="F46:F47 F49:F54 F35:F44" xr:uid="{00000000-0002-0000-0300-000006000000}"/>
    <dataValidation allowBlank="1" showInputMessage="1" showErrorMessage="1" prompt="You may add up to 2 additional product / service categories that do not appear in the drop-down list above." sqref="D52:D54" xr:uid="{00000000-0002-0000-0300-000007000000}"/>
    <dataValidation allowBlank="1" showInputMessage="1" showErrorMessage="1" prompt="Please specify the frequency of these monitoring exercises and provide supporting evidence, such as reports, screenshots, etc." sqref="E77:H77" xr:uid="{F814BB53-EEE3-47DB-8992-33C028F114A9}"/>
    <dataValidation allowBlank="1" showInputMessage="1" showErrorMessage="1" prompt="Please indicate the total value of public procurement spending at the national/federal level for the year selected in column C. Only insert numbers; do not include currency or other text. " sqref="D113" xr:uid="{00000000-0002-0000-0300-00000A000000}"/>
    <dataValidation allowBlank="1" showInputMessage="1" showErrorMessage="1" prompt="Please indicate the specific public procurement spend category." sqref="B82:B111" xr:uid="{00000000-0002-0000-0300-00000B000000}"/>
    <dataValidation allowBlank="1" showInputMessage="1" showErrorMessage="1" prompt="Please provide details regarding what is considered a &quot;sustainable contract&quot; and provide supporting evidence such as legal mandates / policies. Please also provide evidence supporting the data, such as reports, screenshots, etc." sqref="E82:F111" xr:uid="{00000000-0002-0000-0300-00000C000000}"/>
    <dataValidation allowBlank="1" showInputMessage="1" showErrorMessage="1" prompt="Please include links to evidence that support your examples. If it is a document, please upload a copy of it to your country folder." sqref="E24:H24" xr:uid="{00000000-0002-0000-0300-00000D000000}"/>
    <dataValidation allowBlank="1" showInputMessage="1" showErrorMessage="1" prompt="Please describe the sustainability consideration in greater detail and provide supporting evidence such as: policies and legal documents; guidelines; examples of tenders, contracts; and reports specifying the inclusion of such considerations, etc." sqref="E65:H65" xr:uid="{00000000-0002-0000-0300-00000E000000}"/>
    <dataValidation allowBlank="1" showInputMessage="1" showErrorMessage="1" prompt="Please indicate the names of (smaller) product or service group(s) under the category listed in column D. " sqref="E52:E54" xr:uid="{00000000-0002-0000-0300-000010000000}"/>
    <dataValidation allowBlank="1" showInputMessage="1" showErrorMessage="1" prompt="Please indicate the total value of national/federal contracts that include sustainability requirements for the spend categories listed in column B. Only insert numbers; do not include currency or other texts." sqref="D82:D111" xr:uid="{00000000-0002-0000-0300-000011000000}"/>
    <dataValidation allowBlank="1" showInputMessage="1" showErrorMessage="1" prompt="Please indicate the total value of all national/federal procurement contracts, including sustainable and non-sustainable, of the spend categories listed in column B. Only insert numbers; do not include currency or other text." sqref="G82:G111" xr:uid="{00000000-0002-0000-0300-000012000000}"/>
    <dataValidation allowBlank="1" showInputMessage="1" showErrorMessage="1" prompt="Please indicate the names of (smaller) product or service group(s) under the category selected in column D. For example, if &quot;Office electronics&quot; is selected in column D, a possible smaller product group is &quot;monitors&quot;." sqref="E35:E51" xr:uid="{00000000-0002-0000-0300-000009000000}"/>
    <dataValidation allowBlank="1" showInputMessage="1" showErrorMessage="1" prompt="If the recommended label is not listed as one of the options in column G, please specify it here." sqref="H35:H54" xr:uid="{00000000-0002-0000-0300-00000F000000}"/>
  </dataValidations>
  <hyperlinks>
    <hyperlink ref="E4:H4" location="'Supporting documents A1'!A1" display="Please click here to provide details on your policies and legal instruments supporting SPP (Supporting documents A1)." xr:uid="{00000000-0004-0000-0300-000000000000}"/>
    <hyperlink ref="E27" display="http://www.nachhaltige-beschaffung.info/DE/Schulungen/schulungen_node (in German)" xr:uid="{00000000-0004-0000-0300-000001000000}"/>
    <hyperlink ref="E70" display="* https://www.bundesregierung.de/resource/blob/998008/1953740/1fa562505e19485b107b61ddb19ea0a7/2021-08-25-massnahmenprogramm-nachhaltigkeit-2021-data.pdf?download=1" xr:uid="{00000000-0004-0000-0300-000002000000}"/>
    <hyperlink ref="F36" location="UZ12a-2019" display="https://www.blauer-engel.de/en/certification/basic-award-criteria#UZ12a-2019" xr:uid="{18B0256E-B241-4B78-8CF8-B237B0B9F94F}"/>
    <hyperlink ref="F51" location="UZ157-2022" display="https://www.blauer-engel.de/en/certification/basic-award-criteria#UZ157-2022" xr:uid="{86885DD0-9EEB-4DAA-8EC5-5AD5999E7746}"/>
    <hyperlink ref="F54" location="UZ215-2020" display="https://www.blauer-engel.de/en/certification/basic-award-criteria#UZ215-2020" xr:uid="{E64A79E9-8618-4BBC-BC0C-4F735B6D320A}"/>
    <hyperlink ref="F50" location="UZ154-2023" display="https://www.blauer-engel.de/en/certification/basic-award-criteria#UZ154-2023" xr:uid="{EC01666A-EC24-4EC4-839B-D120DF09CBF6}"/>
    <hyperlink ref="F53" location="UZ232-2023" display="https://www.blauer-engel.de/en/certification/basic-award-criteria#UZ232-2023" xr:uid="{52C50445-FD08-461F-8703-9F4813F6A5E2}"/>
    <hyperlink ref="F40" location="UZ116-2012" display="https://www.blauer-engel.de/en/certification/basic-award-criteria#UZ116-2012" xr:uid="{9402B840-63CA-42B4-B8CB-B85DA696EAE7}"/>
  </hyperlinks>
  <pageMargins left="0.7" right="0.7" top="0.75" bottom="0.75" header="0.3" footer="0.3"/>
  <pageSetup paperSize="9" orientation="portrait" r:id="rId1"/>
  <legacyDrawing r:id="rId2"/>
  <legacyDrawingHF r:id="rId3"/>
  <extLst>
    <ext xmlns:x14="http://schemas.microsoft.com/office/spreadsheetml/2009/9/main" uri="{CCE6A557-97BC-4b89-ADB6-D9C93CAAB3DF}">
      <x14:dataValidations xmlns:xm="http://schemas.microsoft.com/office/excel/2006/main" xWindow="1172" yWindow="668" count="20">
        <x14:dataValidation type="list" allowBlank="1" showInputMessage="1" showErrorMessage="1" error="Please select answer from the drop-down list, or input answer in CAPITAL LETTERS" xr:uid="{00000000-0002-0000-0300-000015000000}">
          <x14:formula1>
            <xm:f>Lists!$D$2:$D$4</xm:f>
          </x14:formula1>
          <xm:sqref>D10</xm:sqref>
        </x14:dataValidation>
        <x14:dataValidation type="list" allowBlank="1" showInputMessage="1" showErrorMessage="1" xr:uid="{00000000-0002-0000-0300-000016000000}">
          <x14:formula1>
            <xm:f>Lists!$F$2:$F$4</xm:f>
          </x14:formula1>
          <xm:sqref>D13</xm:sqref>
        </x14:dataValidation>
        <x14:dataValidation type="list" allowBlank="1" showInputMessage="1" showErrorMessage="1" xr:uid="{00000000-0002-0000-0300-000017000000}">
          <x14:formula1>
            <xm:f>Lists!$G$2:$G$4</xm:f>
          </x14:formula1>
          <xm:sqref>D15</xm:sqref>
        </x14:dataValidation>
        <x14:dataValidation type="list" allowBlank="1" showInputMessage="1" showErrorMessage="1" xr:uid="{00000000-0002-0000-0300-000018000000}">
          <x14:formula1>
            <xm:f>Lists!$H$2:$H$4</xm:f>
          </x14:formula1>
          <xm:sqref>D16</xm:sqref>
        </x14:dataValidation>
        <x14:dataValidation type="list" allowBlank="1" showInputMessage="1" showErrorMessage="1" xr:uid="{00000000-0002-0000-0300-000019000000}">
          <x14:formula1>
            <xm:f>Lists!$I$2:$I$4</xm:f>
          </x14:formula1>
          <xm:sqref>D18</xm:sqref>
        </x14:dataValidation>
        <x14:dataValidation type="list" allowBlank="1" showInputMessage="1" showErrorMessage="1" xr:uid="{00000000-0002-0000-0300-00001A000000}">
          <x14:formula1>
            <xm:f>Lists!$E$2:$E$4</xm:f>
          </x14:formula1>
          <xm:sqref>D12</xm:sqref>
        </x14:dataValidation>
        <x14:dataValidation type="list" allowBlank="1" showErrorMessage="1" error="Please select answer from drop-down list, or input answer in CAPITAL LETTERS" promptTitle="Please answer YES/NO" prompt="Select an answer from the drop-down list" xr:uid="{00000000-0002-0000-0300-00001B000000}">
          <x14:formula1>
            <xm:f>Lists!$L$2:$L$4</xm:f>
          </x14:formula1>
          <xm:sqref>D28:D29</xm:sqref>
        </x14:dataValidation>
        <x14:dataValidation type="list" allowBlank="1" showInputMessage="1" showErrorMessage="1" error="Please select answer from drop-down list, or input answer in CAPITAL LETTERS" xr:uid="{00000000-0002-0000-0300-00001C000000}">
          <x14:formula1>
            <xm:f>Lists!$A$2:$A$4</xm:f>
          </x14:formula1>
          <xm:sqref>D4</xm:sqref>
        </x14:dataValidation>
        <x14:dataValidation type="list" allowBlank="1" showInputMessage="1" showErrorMessage="1" xr:uid="{00000000-0002-0000-0300-00001D000000}">
          <x14:formula1>
            <xm:f>Lists!$K$2:$K$4</xm:f>
          </x14:formula1>
          <xm:sqref>D21</xm:sqref>
        </x14:dataValidation>
        <x14:dataValidation type="list" allowBlank="1" showErrorMessage="1" error="Please only choose option from the drop-down list, or input in CAPITAL LETTERS" promptTitle="Please click on the cell" prompt="to select a relevant answer from the drop-down list" xr:uid="{00000000-0002-0000-0300-00001E000000}">
          <x14:formula1>
            <xm:f>Lists!$S$2:$S$4</xm:f>
          </x14:formula1>
          <xm:sqref>D70</xm:sqref>
        </x14:dataValidation>
        <x14:dataValidation type="list" allowBlank="1" showErrorMessage="1" error="Please only choose option from the drop-down list, or input in CAPITAL LETTERS" promptTitle="Please click on the cell" prompt="to select a relevant answer from the drop-down list" xr:uid="{00000000-0002-0000-0300-00001F000000}">
          <x14:formula1>
            <xm:f>Lists!$T$2:$T$4</xm:f>
          </x14:formula1>
          <xm:sqref>D71</xm:sqref>
        </x14:dataValidation>
        <x14:dataValidation type="list" allowBlank="1" showErrorMessage="1" error="Please only choose option from the drop-down list, or input in CAPITAL LETTERS" promptTitle="Please click on the cell" prompt="to select a relevant answer from the drop-down list" xr:uid="{00000000-0002-0000-0300-000020000000}">
          <x14:formula1>
            <xm:f>Lists!$U$2:$U$4</xm:f>
          </x14:formula1>
          <xm:sqref>D72</xm:sqref>
        </x14:dataValidation>
        <x14:dataValidation type="list" allowBlank="1" showErrorMessage="1" error="Please only choose option from the drop-down list, or input in CAPITAL LETTERS" promptTitle="Please click on the cell" prompt="to select a relevant answer from the drop-down list" xr:uid="{00000000-0002-0000-0300-000021000000}">
          <x14:formula1>
            <xm:f>Lists!$V$2:$V$4</xm:f>
          </x14:formula1>
          <xm:sqref>D75</xm:sqref>
        </x14:dataValidation>
        <x14:dataValidation type="list" allowBlank="1" showInputMessage="1" showErrorMessage="1" errorTitle="Please select an answer " error="from the drop-down list" promptTitle="When defining specifications:" xr:uid="{00000000-0002-0000-0300-000022000000}">
          <x14:formula1>
            <xm:f>Lists!$C$2:$C$6</xm:f>
          </x14:formula1>
          <xm:sqref>D9</xm:sqref>
        </x14:dataValidation>
        <x14:dataValidation type="list" allowBlank="1" showErrorMessage="1" error="Please only choose option from the drop-down list, or input in CAPITAL LETTERS" promptTitle="Please click on the cell" prompt="to select a relevant answer from the drop-down list" xr:uid="{00000000-0002-0000-0300-000023000000}">
          <x14:formula1>
            <xm:f>Lists!$W$2:$W$4</xm:f>
          </x14:formula1>
          <xm:sqref>D76</xm:sqref>
        </x14:dataValidation>
        <x14:dataValidation type="list" allowBlank="1" showInputMessage="1" showErrorMessage="1" error="Please select answer from drop-down list, or input answer in CAPITAL LETTERS" xr:uid="{00000000-0002-0000-0300-000024000000}">
          <x14:formula1>
            <xm:f>Lists!$L$2:$L$4</xm:f>
          </x14:formula1>
          <xm:sqref>D30 D25:D27</xm:sqref>
        </x14:dataValidation>
        <x14:dataValidation type="list" allowBlank="1" showErrorMessage="1" promptTitle="Please choose relevant option" xr:uid="{270B69F7-A1A0-44E1-BC61-8AB88040B65E}">
          <x14:formula1>
            <xm:f>'[SDG12.7.1.20CalcV1.1 updated-2025_H32.xlsx]Lists'!#REF!</xm:f>
          </x14:formula1>
          <xm:sqref>D77</xm:sqref>
        </x14:dataValidation>
        <x14:dataValidation type="list" allowBlank="1" showInputMessage="1" showErrorMessage="1" xr:uid="{00000000-0002-0000-0300-000013000000}">
          <x14:formula1>
            <xm:f>Lists!$Y$2:$Y$9</xm:f>
          </x14:formula1>
          <xm:sqref>G35:G54</xm:sqref>
        </x14:dataValidation>
        <x14:dataValidation type="list" allowBlank="1" showInputMessage="1" showErrorMessage="1" xr:uid="{00000000-0002-0000-0300-000025000000}">
          <x14:formula1>
            <xm:f>_xlfn.ANCHORARRAY(Lists!$AF$2)</xm:f>
          </x14:formula1>
          <xm:sqref>D35:D51</xm:sqref>
        </x14:dataValidation>
        <x14:dataValidation type="list" allowBlank="1" showErrorMessage="1" errorTitle="Error" error="Please select a consideration from the drop-down list by clicking on the small arrow" promptTitle="Please click on the cell" prompt="and select a consideration from the drop-down list by clicking on the small arrow to the right" xr:uid="{00000000-0002-0000-0300-000026000000}">
          <x14:formula1>
            <xm:f>_xlfn.ANCHORARRAY(Lists!$AI$2)</xm:f>
          </x14:formula1>
          <xm:sqref>D58:D64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EFECC"/>
  </sheetPr>
  <dimension ref="B1:I36"/>
  <sheetViews>
    <sheetView showGridLines="0" zoomScaleNormal="100" workbookViewId="0">
      <pane xSplit="2" ySplit="1" topLeftCell="C2" activePane="bottomRight" state="frozen"/>
      <selection pane="topRight"/>
      <selection pane="bottomLeft"/>
      <selection pane="bottomRight"/>
    </sheetView>
  </sheetViews>
  <sheetFormatPr baseColWidth="10" defaultColWidth="10.7109375" defaultRowHeight="15"/>
  <cols>
    <col min="1" max="1" width="2.7109375" customWidth="1"/>
    <col min="2" max="2" width="30.7109375" customWidth="1"/>
    <col min="3" max="4" width="25.7109375" customWidth="1"/>
    <col min="5" max="5" width="17.28515625" customWidth="1"/>
    <col min="6" max="6" width="44.28515625" customWidth="1"/>
    <col min="7" max="7" width="78.28515625" customWidth="1"/>
    <col min="8" max="8" width="65.7109375" customWidth="1"/>
    <col min="9" max="9" width="66.42578125" customWidth="1"/>
  </cols>
  <sheetData>
    <row r="1" spans="2:9" ht="33" customHeight="1">
      <c r="F1" s="22" t="s">
        <v>334</v>
      </c>
      <c r="G1" s="23"/>
      <c r="H1" s="24" t="s">
        <v>335</v>
      </c>
    </row>
    <row r="2" spans="2:9" s="6" customFormat="1" ht="25.35" customHeight="1">
      <c r="B2" s="344" t="s">
        <v>336</v>
      </c>
      <c r="C2" s="343" t="s">
        <v>337</v>
      </c>
      <c r="D2" s="343"/>
      <c r="E2" s="343"/>
      <c r="F2" s="343"/>
      <c r="G2" s="343"/>
      <c r="H2" s="343"/>
      <c r="I2" s="5"/>
    </row>
    <row r="3" spans="2:9" ht="43.35" customHeight="1">
      <c r="B3" s="344"/>
      <c r="C3" s="14" t="s">
        <v>338</v>
      </c>
      <c r="D3" s="14" t="s">
        <v>339</v>
      </c>
      <c r="E3" s="14" t="s">
        <v>340</v>
      </c>
      <c r="F3" s="14" t="s">
        <v>341</v>
      </c>
      <c r="G3" s="345" t="s">
        <v>342</v>
      </c>
      <c r="H3" s="346"/>
      <c r="I3" s="5"/>
    </row>
    <row r="4" spans="2:9" ht="90">
      <c r="B4" s="344"/>
      <c r="C4" s="27" t="s">
        <v>53</v>
      </c>
      <c r="D4" s="27" t="s">
        <v>82</v>
      </c>
      <c r="E4" s="168">
        <v>44433</v>
      </c>
      <c r="F4" s="199" t="s">
        <v>343</v>
      </c>
      <c r="G4" s="172" t="s">
        <v>344</v>
      </c>
      <c r="H4" s="173"/>
      <c r="I4" s="5"/>
    </row>
    <row r="5" spans="2:9" ht="90">
      <c r="B5" s="344"/>
      <c r="C5" s="27" t="s">
        <v>53</v>
      </c>
      <c r="D5" s="27" t="s">
        <v>82</v>
      </c>
      <c r="E5" s="168">
        <v>42849</v>
      </c>
      <c r="F5" s="171" t="s">
        <v>345</v>
      </c>
      <c r="G5" s="172" t="s">
        <v>346</v>
      </c>
      <c r="H5" s="169"/>
    </row>
    <row r="6" spans="2:9" ht="75">
      <c r="B6" s="344"/>
      <c r="C6" s="27" t="s">
        <v>71</v>
      </c>
      <c r="D6" s="27" t="s">
        <v>82</v>
      </c>
      <c r="E6" s="168">
        <v>44354</v>
      </c>
      <c r="F6" s="199" t="s">
        <v>347</v>
      </c>
      <c r="G6" s="347" t="s">
        <v>348</v>
      </c>
      <c r="H6" s="348"/>
    </row>
    <row r="7" spans="2:9" ht="75">
      <c r="B7" s="344"/>
      <c r="C7" s="27" t="s">
        <v>71</v>
      </c>
      <c r="D7" s="27" t="s">
        <v>82</v>
      </c>
      <c r="E7" s="168">
        <v>44025</v>
      </c>
      <c r="F7" s="183" t="s">
        <v>349</v>
      </c>
      <c r="G7" s="347" t="s">
        <v>350</v>
      </c>
      <c r="H7" s="348"/>
    </row>
    <row r="8" spans="2:9" ht="75">
      <c r="B8" s="344"/>
      <c r="C8" s="27" t="s">
        <v>71</v>
      </c>
      <c r="D8" s="27" t="s">
        <v>82</v>
      </c>
      <c r="E8" s="168">
        <v>43605</v>
      </c>
      <c r="F8" s="183" t="s">
        <v>351</v>
      </c>
      <c r="G8" s="347" t="s">
        <v>348</v>
      </c>
      <c r="H8" s="348"/>
    </row>
    <row r="9" spans="2:9" ht="75">
      <c r="B9" s="344"/>
      <c r="C9" s="27" t="s">
        <v>71</v>
      </c>
      <c r="D9" s="27" t="s">
        <v>82</v>
      </c>
      <c r="E9" s="168">
        <v>43256</v>
      </c>
      <c r="F9" s="183" t="s">
        <v>352</v>
      </c>
      <c r="G9" s="347" t="s">
        <v>350</v>
      </c>
      <c r="H9" s="348"/>
    </row>
    <row r="10" spans="2:9" ht="75">
      <c r="B10" s="344"/>
      <c r="C10" s="27" t="s">
        <v>71</v>
      </c>
      <c r="D10" s="27" t="s">
        <v>82</v>
      </c>
      <c r="E10" s="168">
        <v>42849</v>
      </c>
      <c r="F10" s="183" t="s">
        <v>353</v>
      </c>
      <c r="G10" s="347" t="s">
        <v>354</v>
      </c>
      <c r="H10" s="348"/>
    </row>
    <row r="11" spans="2:9" ht="75">
      <c r="B11" s="344"/>
      <c r="C11" s="27" t="s">
        <v>71</v>
      </c>
      <c r="D11" s="27" t="s">
        <v>82</v>
      </c>
      <c r="E11" s="168">
        <v>42520</v>
      </c>
      <c r="F11" s="183" t="s">
        <v>355</v>
      </c>
      <c r="G11" s="347" t="s">
        <v>356</v>
      </c>
      <c r="H11" s="348"/>
    </row>
    <row r="12" spans="2:9" ht="60" customHeight="1">
      <c r="B12" s="14"/>
      <c r="C12" s="175" t="s">
        <v>80</v>
      </c>
      <c r="D12" s="27" t="s">
        <v>82</v>
      </c>
      <c r="E12" s="168" t="s">
        <v>357</v>
      </c>
      <c r="F12" s="171" t="s">
        <v>358</v>
      </c>
      <c r="G12" s="349" t="s">
        <v>359</v>
      </c>
      <c r="H12" s="350"/>
    </row>
    <row r="13" spans="2:9" ht="60" customHeight="1">
      <c r="B13" s="214"/>
      <c r="C13" s="175" t="s">
        <v>53</v>
      </c>
      <c r="D13" s="27" t="s">
        <v>55</v>
      </c>
      <c r="E13" s="168">
        <v>45630</v>
      </c>
      <c r="F13" s="171" t="s">
        <v>463</v>
      </c>
      <c r="G13" s="213"/>
      <c r="H13" s="215"/>
    </row>
    <row r="14" spans="2:9" ht="60" customHeight="1">
      <c r="B14" s="214"/>
      <c r="C14" s="175" t="s">
        <v>89</v>
      </c>
      <c r="D14" s="27" t="s">
        <v>82</v>
      </c>
      <c r="E14" s="168">
        <v>45686</v>
      </c>
      <c r="F14" s="171" t="s">
        <v>462</v>
      </c>
      <c r="G14" s="213"/>
      <c r="H14" s="215"/>
    </row>
    <row r="15" spans="2:9" ht="60">
      <c r="B15" s="14"/>
      <c r="C15" s="175" t="s">
        <v>80</v>
      </c>
      <c r="D15" s="27" t="s">
        <v>82</v>
      </c>
      <c r="E15" s="168"/>
      <c r="F15" s="171" t="s">
        <v>360</v>
      </c>
      <c r="G15" s="349" t="s">
        <v>361</v>
      </c>
      <c r="H15" s="350"/>
    </row>
    <row r="16" spans="2:9" s="226" customFormat="1" ht="120">
      <c r="B16" s="227"/>
      <c r="C16" s="223" t="s">
        <v>95</v>
      </c>
      <c r="D16" s="224" t="s">
        <v>73</v>
      </c>
      <c r="E16" s="225">
        <v>45170</v>
      </c>
      <c r="F16" s="228" t="s">
        <v>455</v>
      </c>
      <c r="G16" s="229" t="s">
        <v>456</v>
      </c>
      <c r="H16" s="230"/>
    </row>
    <row r="17" spans="2:9" s="6" customFormat="1" ht="26.1" customHeight="1">
      <c r="B17" s="344" t="s">
        <v>362</v>
      </c>
      <c r="C17" s="170" t="s">
        <v>363</v>
      </c>
      <c r="D17" s="170"/>
      <c r="E17" s="170"/>
      <c r="F17" s="170"/>
      <c r="G17" s="170"/>
      <c r="H17" s="170"/>
      <c r="I17"/>
    </row>
    <row r="18" spans="2:9" ht="43.35" customHeight="1">
      <c r="B18" s="344"/>
      <c r="C18" s="14" t="s">
        <v>364</v>
      </c>
      <c r="D18" s="14" t="s">
        <v>365</v>
      </c>
      <c r="E18" s="14" t="s">
        <v>340</v>
      </c>
      <c r="F18" s="219" t="s">
        <v>341</v>
      </c>
      <c r="G18" s="345" t="s">
        <v>342</v>
      </c>
      <c r="H18" s="346"/>
      <c r="I18" s="5"/>
    </row>
    <row r="19" spans="2:9" ht="105">
      <c r="B19" s="344"/>
      <c r="C19" s="175" t="s">
        <v>96</v>
      </c>
      <c r="D19" s="27" t="s">
        <v>55</v>
      </c>
      <c r="E19" s="168">
        <v>44454</v>
      </c>
      <c r="F19" s="171" t="s">
        <v>366</v>
      </c>
      <c r="G19" s="349"/>
      <c r="H19" s="348"/>
    </row>
    <row r="20" spans="2:9" ht="105">
      <c r="B20" s="344"/>
      <c r="C20" s="175" t="s">
        <v>90</v>
      </c>
      <c r="D20" s="27" t="s">
        <v>55</v>
      </c>
      <c r="E20" s="168">
        <v>44356</v>
      </c>
      <c r="F20" s="182" t="s">
        <v>367</v>
      </c>
      <c r="G20" s="349"/>
      <c r="H20" s="348"/>
    </row>
    <row r="21" spans="2:9" ht="75">
      <c r="B21" s="344"/>
      <c r="C21" s="175" t="s">
        <v>90</v>
      </c>
      <c r="D21" s="27" t="s">
        <v>55</v>
      </c>
      <c r="E21" s="168">
        <v>44127</v>
      </c>
      <c r="F21" s="183" t="s">
        <v>368</v>
      </c>
      <c r="G21" s="349" t="s">
        <v>369</v>
      </c>
      <c r="H21" s="348"/>
    </row>
    <row r="22" spans="2:9" ht="105">
      <c r="B22" s="344"/>
      <c r="C22" s="175" t="s">
        <v>90</v>
      </c>
      <c r="D22" s="27" t="s">
        <v>55</v>
      </c>
      <c r="E22" s="168">
        <v>43811</v>
      </c>
      <c r="F22" s="183" t="s">
        <v>370</v>
      </c>
      <c r="G22" s="349"/>
      <c r="H22" s="348"/>
    </row>
    <row r="23" spans="2:9" ht="120">
      <c r="B23" s="344"/>
      <c r="C23" s="175" t="s">
        <v>96</v>
      </c>
      <c r="D23" s="27" t="s">
        <v>55</v>
      </c>
      <c r="E23" s="168">
        <v>43658</v>
      </c>
      <c r="F23" s="183" t="s">
        <v>371</v>
      </c>
      <c r="G23" s="349"/>
      <c r="H23" s="350"/>
    </row>
    <row r="24" spans="2:9" ht="45">
      <c r="B24" s="344"/>
      <c r="C24" s="175" t="s">
        <v>96</v>
      </c>
      <c r="D24" s="27" t="s">
        <v>55</v>
      </c>
      <c r="E24" s="168"/>
      <c r="F24" s="183" t="s">
        <v>372</v>
      </c>
      <c r="G24" s="349" t="s">
        <v>373</v>
      </c>
      <c r="H24" s="348"/>
    </row>
    <row r="25" spans="2:9" ht="105">
      <c r="B25" s="344"/>
      <c r="C25" s="175" t="s">
        <v>96</v>
      </c>
      <c r="D25" s="27" t="s">
        <v>55</v>
      </c>
      <c r="E25" s="168">
        <v>42768</v>
      </c>
      <c r="F25" s="183" t="s">
        <v>374</v>
      </c>
      <c r="G25" s="349" t="s">
        <v>375</v>
      </c>
      <c r="H25" s="350"/>
    </row>
    <row r="26" spans="2:9" ht="45">
      <c r="B26" s="344"/>
      <c r="C26" s="175" t="s">
        <v>81</v>
      </c>
      <c r="D26" s="27" t="s">
        <v>55</v>
      </c>
      <c r="E26" s="168"/>
      <c r="F26" s="182" t="s">
        <v>376</v>
      </c>
      <c r="G26" s="349" t="s">
        <v>377</v>
      </c>
      <c r="H26" s="348"/>
    </row>
    <row r="27" spans="2:9" ht="45">
      <c r="B27" s="344"/>
      <c r="C27" s="175" t="s">
        <v>81</v>
      </c>
      <c r="D27" s="27" t="s">
        <v>55</v>
      </c>
      <c r="E27" s="168">
        <v>42478</v>
      </c>
      <c r="F27" s="178" t="s">
        <v>378</v>
      </c>
      <c r="G27" s="349"/>
      <c r="H27" s="350"/>
    </row>
    <row r="28" spans="2:9" ht="120">
      <c r="B28" s="344"/>
      <c r="C28" s="175" t="s">
        <v>96</v>
      </c>
      <c r="D28" s="27" t="s">
        <v>55</v>
      </c>
      <c r="E28" s="168">
        <v>42472</v>
      </c>
      <c r="F28" s="199" t="s">
        <v>379</v>
      </c>
      <c r="G28" s="349"/>
      <c r="H28" s="348"/>
    </row>
    <row r="29" spans="2:9" ht="105">
      <c r="B29" s="344"/>
      <c r="C29" s="175" t="s">
        <v>90</v>
      </c>
      <c r="D29" s="27" t="s">
        <v>55</v>
      </c>
      <c r="E29" s="168">
        <v>42417</v>
      </c>
      <c r="F29" s="171" t="s">
        <v>380</v>
      </c>
      <c r="G29" s="179"/>
      <c r="H29" s="180"/>
    </row>
    <row r="30" spans="2:9" ht="60">
      <c r="B30" s="344"/>
      <c r="C30" s="175" t="s">
        <v>81</v>
      </c>
      <c r="D30" s="27" t="s">
        <v>55</v>
      </c>
      <c r="E30" s="168">
        <v>42376</v>
      </c>
      <c r="F30" s="171" t="s">
        <v>381</v>
      </c>
      <c r="G30" s="179" t="s">
        <v>382</v>
      </c>
      <c r="H30" s="180"/>
    </row>
    <row r="31" spans="2:9" ht="45">
      <c r="B31" s="344"/>
      <c r="C31" s="175" t="s">
        <v>72</v>
      </c>
      <c r="D31" s="27" t="s">
        <v>55</v>
      </c>
      <c r="E31" s="168">
        <v>40534</v>
      </c>
      <c r="F31" s="171" t="s">
        <v>383</v>
      </c>
      <c r="G31" s="353" t="s">
        <v>384</v>
      </c>
      <c r="H31" s="350"/>
    </row>
    <row r="32" spans="2:9" ht="75">
      <c r="B32" s="344"/>
      <c r="C32" s="175" t="s">
        <v>96</v>
      </c>
      <c r="D32" s="27" t="s">
        <v>55</v>
      </c>
      <c r="E32" s="168">
        <v>40137</v>
      </c>
      <c r="F32" s="171" t="s">
        <v>385</v>
      </c>
      <c r="G32" s="179"/>
      <c r="H32" s="180"/>
    </row>
    <row r="33" spans="2:8" ht="105">
      <c r="B33" s="344"/>
      <c r="C33" s="175" t="s">
        <v>95</v>
      </c>
      <c r="D33" s="27" t="s">
        <v>73</v>
      </c>
      <c r="E33" s="168">
        <v>43592</v>
      </c>
      <c r="F33" s="171" t="s">
        <v>386</v>
      </c>
      <c r="G33" s="349"/>
      <c r="H33" s="348"/>
    </row>
    <row r="34" spans="2:8" s="190" customFormat="1" ht="120">
      <c r="B34" s="185"/>
      <c r="C34" s="186" t="s">
        <v>95</v>
      </c>
      <c r="D34" s="187" t="s">
        <v>73</v>
      </c>
      <c r="E34" s="197">
        <v>42917</v>
      </c>
      <c r="F34" s="182" t="s">
        <v>387</v>
      </c>
      <c r="G34" s="188"/>
      <c r="H34" s="189"/>
    </row>
    <row r="35" spans="2:8" ht="108" customHeight="1">
      <c r="B35" s="5"/>
      <c r="C35" s="175" t="s">
        <v>95</v>
      </c>
      <c r="D35" s="27" t="s">
        <v>73</v>
      </c>
      <c r="E35" s="168">
        <v>44383</v>
      </c>
      <c r="F35" s="171" t="s">
        <v>388</v>
      </c>
      <c r="G35" s="349"/>
      <c r="H35" s="348"/>
    </row>
    <row r="36" spans="2:8" s="226" customFormat="1" ht="108" customHeight="1">
      <c r="B36" s="222"/>
      <c r="C36" s="223" t="s">
        <v>95</v>
      </c>
      <c r="D36" s="224" t="s">
        <v>73</v>
      </c>
      <c r="E36" s="225">
        <v>44393</v>
      </c>
      <c r="F36" s="220" t="s">
        <v>475</v>
      </c>
      <c r="G36" s="351" t="s">
        <v>461</v>
      </c>
      <c r="H36" s="352"/>
    </row>
  </sheetData>
  <mergeCells count="27">
    <mergeCell ref="G36:H36"/>
    <mergeCell ref="G15:H15"/>
    <mergeCell ref="G31:H31"/>
    <mergeCell ref="G19:H19"/>
    <mergeCell ref="G20:H20"/>
    <mergeCell ref="G21:H21"/>
    <mergeCell ref="G26:H26"/>
    <mergeCell ref="G22:H22"/>
    <mergeCell ref="G23:H23"/>
    <mergeCell ref="G24:H24"/>
    <mergeCell ref="G25:H25"/>
    <mergeCell ref="G35:H35"/>
    <mergeCell ref="G18:H18"/>
    <mergeCell ref="C2:H2"/>
    <mergeCell ref="B2:B11"/>
    <mergeCell ref="B17:B33"/>
    <mergeCell ref="G3:H3"/>
    <mergeCell ref="G6:H6"/>
    <mergeCell ref="G7:H7"/>
    <mergeCell ref="G8:H8"/>
    <mergeCell ref="G9:H9"/>
    <mergeCell ref="G10:H10"/>
    <mergeCell ref="G11:H11"/>
    <mergeCell ref="G12:H12"/>
    <mergeCell ref="G27:H27"/>
    <mergeCell ref="G28:H28"/>
    <mergeCell ref="G33:H33"/>
  </mergeCells>
  <conditionalFormatting sqref="C19:C27">
    <cfRule type="containsText" dxfId="45" priority="12" operator="containsText" text="Other">
      <formula>NOT(ISERROR(SEARCH("Other",C19)))</formula>
    </cfRule>
    <cfRule type="containsText" dxfId="44" priority="13" operator="containsText" text="SPP">
      <formula>NOT(ISERROR(SEARCH("SPP",C19)))</formula>
    </cfRule>
  </conditionalFormatting>
  <conditionalFormatting sqref="C29:C36">
    <cfRule type="containsText" dxfId="43" priority="1" operator="containsText" text="Other">
      <formula>NOT(ISERROR(SEARCH("Other",C29)))</formula>
    </cfRule>
    <cfRule type="containsText" dxfId="42" priority="2" operator="containsText" text="SPP">
      <formula>NOT(ISERROR(SEARCH("SPP",C29)))</formula>
    </cfRule>
  </conditionalFormatting>
  <conditionalFormatting sqref="C4:D4">
    <cfRule type="cellIs" dxfId="41" priority="102" operator="equal">
      <formula>"Other"</formula>
    </cfRule>
    <cfRule type="containsText" dxfId="40" priority="109" operator="containsText" text="Other">
      <formula>NOT(ISERROR(SEARCH("Other",C4)))</formula>
    </cfRule>
  </conditionalFormatting>
  <conditionalFormatting sqref="C5:D16">
    <cfRule type="containsText" dxfId="39" priority="211" operator="containsText" text="Other">
      <formula>NOT(ISERROR(SEARCH("Other",C5)))</formula>
    </cfRule>
  </conditionalFormatting>
  <conditionalFormatting sqref="C28:D28">
    <cfRule type="containsText" dxfId="38" priority="130" operator="containsText" text="Other">
      <formula>NOT(ISERROR(SEARCH("Other",C28)))</formula>
    </cfRule>
  </conditionalFormatting>
  <conditionalFormatting sqref="C4:G4 G19:G27">
    <cfRule type="containsText" dxfId="37" priority="110" operator="containsText" text="SPP">
      <formula>NOT(ISERROR(SEARCH("SPP",C4)))</formula>
    </cfRule>
  </conditionalFormatting>
  <conditionalFormatting sqref="C5:G6 C7:F16">
    <cfRule type="containsText" dxfId="36" priority="214" operator="containsText" text="SPP">
      <formula>NOT(ISERROR(SEARCH("SPP",C5)))</formula>
    </cfRule>
  </conditionalFormatting>
  <conditionalFormatting sqref="C28:G28">
    <cfRule type="containsText" dxfId="35" priority="131" operator="containsText" text="SPP">
      <formula>NOT(ISERROR(SEARCH("SPP",C28)))</formula>
    </cfRule>
  </conditionalFormatting>
  <conditionalFormatting sqref="D4">
    <cfRule type="containsText" dxfId="34" priority="106" operator="containsText" text="economic">
      <formula>NOT(ISERROR(SEARCH("economic",D4)))</formula>
    </cfRule>
    <cfRule type="containsText" dxfId="33" priority="107" operator="containsText" text="soc">
      <formula>NOT(ISERROR(SEARCH("soc",D4)))</formula>
    </cfRule>
    <cfRule type="containsText" dxfId="32" priority="108" operator="containsText" text="env">
      <formula>NOT(ISERROR(SEARCH("env",D4)))</formula>
    </cfRule>
  </conditionalFormatting>
  <conditionalFormatting sqref="D4:D16 D19:D35">
    <cfRule type="containsText" dxfId="31" priority="104" operator="containsText" text="economic">
      <formula>NOT(ISERROR(SEARCH("economic",D4)))</formula>
    </cfRule>
    <cfRule type="containsText" dxfId="30" priority="105" operator="containsText" text="social">
      <formula>NOT(ISERROR(SEARCH("social",D4)))</formula>
    </cfRule>
  </conditionalFormatting>
  <conditionalFormatting sqref="D5:D16">
    <cfRule type="containsText" dxfId="29" priority="207" operator="containsText" text="economic">
      <formula>NOT(ISERROR(SEARCH("economic",D5)))</formula>
    </cfRule>
    <cfRule type="containsText" dxfId="28" priority="208" operator="containsText" text="soc">
      <formula>NOT(ISERROR(SEARCH("soc",D5)))</formula>
    </cfRule>
    <cfRule type="containsText" dxfId="27" priority="209" operator="containsText" text="env">
      <formula>NOT(ISERROR(SEARCH("env",D5)))</formula>
    </cfRule>
  </conditionalFormatting>
  <conditionalFormatting sqref="D8">
    <cfRule type="containsText" dxfId="26" priority="206" operator="containsText" text="environmental">
      <formula>NOT(ISERROR(SEARCH("environmental",D8)))</formula>
    </cfRule>
  </conditionalFormatting>
  <conditionalFormatting sqref="D19">
    <cfRule type="cellIs" dxfId="25" priority="201" operator="equal">
      <formula>"Other"</formula>
    </cfRule>
  </conditionalFormatting>
  <conditionalFormatting sqref="D19:D21">
    <cfRule type="containsText" dxfId="24" priority="152" operator="containsText" text="economic">
      <formula>NOT(ISERROR(SEARCH("economic",D19)))</formula>
    </cfRule>
    <cfRule type="containsText" dxfId="23" priority="153" operator="containsText" text="soc">
      <formula>NOT(ISERROR(SEARCH("soc",D19)))</formula>
    </cfRule>
    <cfRule type="containsText" dxfId="22" priority="154" operator="containsText" text="env">
      <formula>NOT(ISERROR(SEARCH("env",D19)))</formula>
    </cfRule>
  </conditionalFormatting>
  <conditionalFormatting sqref="D19:D35 D4:D16">
    <cfRule type="cellIs" dxfId="21" priority="103" operator="equal">
      <formula>"other"</formula>
    </cfRule>
  </conditionalFormatting>
  <conditionalFormatting sqref="D20:D21">
    <cfRule type="containsText" dxfId="20" priority="155" operator="containsText" text="Other">
      <formula>NOT(ISERROR(SEARCH("Other",D20)))</formula>
    </cfRule>
  </conditionalFormatting>
  <conditionalFormatting sqref="D22:D27">
    <cfRule type="containsText" dxfId="19" priority="52" operator="containsText" text="Other">
      <formula>NOT(ISERROR(SEARCH("Other",D22)))</formula>
    </cfRule>
  </conditionalFormatting>
  <conditionalFormatting sqref="D22:D35">
    <cfRule type="containsText" dxfId="18" priority="36" operator="containsText" text="economic">
      <formula>NOT(ISERROR(SEARCH("economic",D22)))</formula>
    </cfRule>
    <cfRule type="containsText" dxfId="17" priority="37" operator="containsText" text="soc">
      <formula>NOT(ISERROR(SEARCH("soc",D22)))</formula>
    </cfRule>
    <cfRule type="containsText" dxfId="16" priority="38" operator="containsText" text="env">
      <formula>NOT(ISERROR(SEARCH("env",D22)))</formula>
    </cfRule>
  </conditionalFormatting>
  <conditionalFormatting sqref="D28:D32">
    <cfRule type="cellIs" dxfId="15" priority="32" operator="equal">
      <formula>"Other"</formula>
    </cfRule>
  </conditionalFormatting>
  <conditionalFormatting sqref="D29:D35">
    <cfRule type="containsText" dxfId="14" priority="39" operator="containsText" text="Other">
      <formula>NOT(ISERROR(SEARCH("Other",D29)))</formula>
    </cfRule>
  </conditionalFormatting>
  <conditionalFormatting sqref="D36">
    <cfRule type="containsText" dxfId="13" priority="3" operator="containsText" text="economic">
      <formula>NOT(ISERROR(SEARCH("economic",D36)))</formula>
    </cfRule>
    <cfRule type="containsText" dxfId="12" priority="4" operator="containsText" text="soc">
      <formula>NOT(ISERROR(SEARCH("soc",D36)))</formula>
    </cfRule>
    <cfRule type="containsText" dxfId="11" priority="5" operator="containsText" text="env">
      <formula>NOT(ISERROR(SEARCH("env",D36)))</formula>
    </cfRule>
    <cfRule type="containsText" dxfId="10" priority="6" operator="containsText" text="Other">
      <formula>NOT(ISERROR(SEARCH("Other",D36)))</formula>
    </cfRule>
    <cfRule type="cellIs" dxfId="9" priority="8" operator="equal">
      <formula>"other"</formula>
    </cfRule>
    <cfRule type="containsText" dxfId="8" priority="9" operator="containsText" text="economic">
      <formula>NOT(ISERROR(SEARCH("economic",D36)))</formula>
    </cfRule>
    <cfRule type="containsText" dxfId="7" priority="10" operator="containsText" text="social">
      <formula>NOT(ISERROR(SEARCH("social",D36)))</formula>
    </cfRule>
  </conditionalFormatting>
  <conditionalFormatting sqref="D19:E19">
    <cfRule type="containsText" dxfId="6" priority="202" operator="containsText" text="SPP">
      <formula>NOT(ISERROR(SEARCH("SPP",D19)))</formula>
    </cfRule>
  </conditionalFormatting>
  <conditionalFormatting sqref="D20:F21">
    <cfRule type="containsText" dxfId="5" priority="156" operator="containsText" text="SPP">
      <formula>NOT(ISERROR(SEARCH("SPP",D20)))</formula>
    </cfRule>
  </conditionalFormatting>
  <conditionalFormatting sqref="D22:F27">
    <cfRule type="containsText" dxfId="4" priority="43" operator="containsText" text="SPP">
      <formula>NOT(ISERROR(SEARCH("SPP",D22)))</formula>
    </cfRule>
  </conditionalFormatting>
  <conditionalFormatting sqref="D29:G35">
    <cfRule type="containsText" dxfId="3" priority="40" operator="containsText" text="SPP">
      <formula>NOT(ISERROR(SEARCH("SPP",D29)))</formula>
    </cfRule>
  </conditionalFormatting>
  <conditionalFormatting sqref="D36:G36">
    <cfRule type="containsText" dxfId="2" priority="7" operator="containsText" text="SPP">
      <formula>NOT(ISERROR(SEARCH("SPP",D36)))</formula>
    </cfRule>
  </conditionalFormatting>
  <conditionalFormatting sqref="F19">
    <cfRule type="containsText" dxfId="1" priority="84" operator="containsText" text="SPP">
      <formula>NOT(ISERROR(SEARCH("SPP",F19)))</formula>
    </cfRule>
  </conditionalFormatting>
  <conditionalFormatting sqref="G7:G16">
    <cfRule type="containsText" dxfId="0" priority="11" operator="containsText" text="SPP">
      <formula>NOT(ISERROR(SEARCH("SPP",G7)))</formula>
    </cfRule>
  </conditionalFormatting>
  <hyperlinks>
    <hyperlink ref="H1" location="Questionnaire!A1" display="Return to Questionnaire" xr:uid="{00000000-0004-0000-0400-000000000000}"/>
  </hyperlinks>
  <pageMargins left="0.7" right="0.7" top="0.75" bottom="0.75" header="0.3" footer="0.3"/>
  <pageSetup paperSize="9" orientation="portrait" horizontalDpi="300" verticalDpi="0"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400-000000000000}">
          <x14:formula1>
            <xm:f>Lists!$AC$2:$AC$5</xm:f>
          </x14:formula1>
          <xm:sqref>D4:D16 D19:D36</xm:sqref>
        </x14:dataValidation>
        <x14:dataValidation type="list" allowBlank="1" showInputMessage="1" showErrorMessage="1" xr:uid="{00000000-0002-0000-0400-000002000000}">
          <x14:formula1>
            <xm:f>Lists!$AA$2:$AA$7</xm:f>
          </x14:formula1>
          <xm:sqref>C4:C16</xm:sqref>
        </x14:dataValidation>
        <x14:dataValidation type="list" allowBlank="1" showInputMessage="1" showErrorMessage="1" xr:uid="{00000000-0002-0000-0400-000001000000}">
          <x14:formula1>
            <xm:f>Lists!$AB$2:$AB$9</xm:f>
          </x14:formula1>
          <xm:sqref>C19:C36</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5</vt:i4>
      </vt:variant>
    </vt:vector>
  </HeadingPairs>
  <TitlesOfParts>
    <vt:vector size="5" baseType="lpstr">
      <vt:lpstr>Lists</vt:lpstr>
      <vt:lpstr>Instructions</vt:lpstr>
      <vt:lpstr>Contact details</vt:lpstr>
      <vt:lpstr>Questionnaire</vt:lpstr>
      <vt:lpstr>Supporting documents 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Sophie LOUEYRAUD</dc:creator>
  <cp:keywords/>
  <dc:description/>
  <cp:lastModifiedBy>Taubmann, Doreen (G25)</cp:lastModifiedBy>
  <cp:revision/>
  <dcterms:created xsi:type="dcterms:W3CDTF">2019-06-05T12:36:54Z</dcterms:created>
  <dcterms:modified xsi:type="dcterms:W3CDTF">2025-09-16T11:36:17Z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0x01010004FC2B1A5EA53A47ADCD34AB4573934C</vt:lpwstr>
  </property>
  <property fmtid="{D5CDD505-2E9C-101B-9397-08002B2CF9AE}" pid="3" name="MediaServiceImageTags">
    <vt:lpwstr/>
  </property>
</Properties>
</file>